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F11" i="14" l="1"/>
  <c r="A15" i="12" l="1"/>
  <c r="G20" i="12" s="1"/>
  <c r="A12" i="12"/>
  <c r="A15" i="11"/>
  <c r="A12" i="11"/>
  <c r="A15" i="9"/>
  <c r="A14" i="14" s="1"/>
  <c r="A12" i="9"/>
  <c r="A15" i="7"/>
  <c r="A15" i="8" s="1"/>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<sst xmlns="http://schemas.openxmlformats.org/spreadsheetml/2006/main" count="1473" uniqueCount="507">
  <si>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</si>
  <si>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</si>
  <si>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</si>
  <si>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</si>
  <si>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</si>
  <si>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</si>
  <si>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</si>
  <si>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</si>
  <si>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</si>
  <si>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</si>
  <si>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</si>
  <si>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</si>
  <si>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</si>
  <si>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</si>
  <si>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</si>
  <si>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</si>
  <si>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</si>
  <si>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</si>
  <si>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</si>
  <si>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</si>
  <si>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</si>
  <si>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</si>
  <si>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</si>
  <si>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</si>
  <si>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</si>
  <si>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</si>
  <si>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</si>
  <si>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</si>
  <si>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</si>
  <si>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</si>
  <si>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</si>
  <si>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</si>
  <si>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</si>
  <si>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</si>
  <si>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</si>
  <si>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</si>
  <si>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</si>
  <si>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</si>
  <si>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</si>
  <si>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</si>
  <si>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</si>
  <si>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</si>
  <si>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</si>
  <si>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</si>
  <si>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</si>
  <si>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</si>
  <si>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</si>
  <si>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</si>
  <si>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</si>
  <si>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</si>
  <si>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</si>
  <si>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</si>
  <si>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</si>
  <si>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</si>
  <si>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</si>
  <si>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</si>
  <si>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</si>
  <si>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</si>
  <si>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</si>
  <si>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</si>
  <si>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</si>
  <si>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</si>
  <si>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</si>
  <si>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</si>
  <si>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</si>
  <si>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</si>
  <si>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</si>
  <si>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</si>
  <si>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</si>
  <si>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</si>
  <si>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</si>
  <si>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</si>
  <si>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</si>
  <si>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</si>
  <si>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</si>
  <si>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</si>
  <si>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</si>
  <si>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</si>
  <si>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</si>
  <si>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</si>
  <si>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</si>
  <si>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</si>
  <si>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</si>
  <si>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</si>
  <si>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</si>
  <si>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</si>
  <si>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</si>
  <si>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</si>
  <si>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</si>
  <si>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</si>
  <si>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</si>
  <si>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</si>
  <si>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</si>
  <si>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</si>
  <si>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</si>
  <si>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</si>
  <si>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</si>
  <si>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</si>
  <si>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</si>
  <si>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</si>
  <si>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</si>
  <si>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</si>
  <si>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</si>
  <si>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</si>
  <si>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</si>
  <si>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</si>
  <si>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</si>
  <si>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</si>
  <si>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</si>
  <si>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</si>
  <si>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</si>
  <si>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</si>
  <si>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</si>
  <si>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</si>
  <si>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</si>
  <si>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</si>
  <si>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</si>
  <si>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</si>
  <si>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</si>
  <si>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</si>
  <si>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</si>
  <si>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</si>
  <si>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</si>
  <si>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</si>
  <si>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</si>
  <si>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</si>
  <si>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</si>
  <si>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</si>
  <si>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</si>
  <si>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</si>
  <si>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</si>
  <si>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</si>
  <si>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</si>
  <si>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</si>
  <si>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</si>
  <si>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</si>
  <si>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</si>
  <si>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</si>
  <si>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</si>
  <si>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</si>
  <si>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</si>
  <si>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</si>
  <si>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</si>
  <si>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</si>
  <si>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</si>
  <si>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</si>
  <si>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</si>
  <si>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</si>
  <si>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</si>
  <si>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</si>
  <si>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</si>
  <si>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</si>
  <si>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</si>
  <si>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</si>
  <si>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</si>
  <si>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</si>
  <si>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</si>
  <si>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</si>
  <si>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</si>
  <si>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</si>
  <si>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</si>
  <si>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</si>
  <si>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</si>
  <si>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</si>
  <si>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</si>
  <si>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</si>
  <si>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</si>
  <si>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</si>
  <si>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</si>
  <si>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</si>
  <si>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</si>
  <si>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</si>
  <si>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</si>
  <si>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</si>
  <si>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</si>
  <si>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</si>
  <si>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</si>
  <si>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</si>
  <si>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</si>
  <si>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</si>
  <si>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</si>
  <si>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</si>
  <si>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</si>
  <si>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</si>
  <si>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</si>
  <si>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</si>
  <si>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</si>
  <si>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</si>
  <si>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</si>
  <si>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</si>
  <si>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</si>
  <si>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</si>
  <si>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</si>
  <si>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</si>
  <si>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</si>
  <si>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</si>
  <si>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</si>
  <si>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</si>
  <si>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</si>
  <si>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</si>
  <si>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</si>
  <si>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</si>
  <si>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</si>
  <si>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</si>
  <si>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</si>
  <si>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</si>
  <si>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</si>
  <si>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</si>
  <si>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</si>
  <si>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</si>
  <si>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</si>
  <si>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</si>
  <si>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</si>
  <si>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</si>
  <si>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</si>
  <si>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</si>
  <si>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</si>
  <si>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</si>
  <si>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</si>
  <si>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</si>
  <si>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</si>
  <si>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</si>
  <si>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</si>
  <si>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</si>
  <si>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</si>
  <si>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</si>
  <si>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</si>
  <si>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</si>
  <si>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</si>
  <si>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</si>
  <si>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</si>
  <si>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</si>
  <si>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</si>
  <si>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</si>
  <si>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</si>
  <si>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</si>
  <si>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</si>
  <si>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</si>
  <si>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</si>
  <si>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</si>
  <si>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</si>
  <si>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</si>
  <si>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</si>
  <si>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</si>
  <si>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</si>
  <si>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</si>
  <si>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</si>
  <si>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</si>
  <si>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</si>
  <si>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</si>
  <si>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</si>
  <si>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</si>
  <si>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</si>
  <si>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</si>
  <si>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</si>
  <si>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</si>
  <si>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</si>
  <si>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</si>
  <si>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</si>
  <si>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</si>
  <si>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</si>
  <si>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</si>
  <si>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</si>
  <si>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</si>
  <si>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</si>
  <si>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</si>
  <si>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</si>
  <si>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</si>
  <si>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</si>
  <si>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</si>
  <si>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</si>
  <si>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</si>
  <si>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</si>
  <si>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</si>
  <si>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</si>
  <si>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</si>
  <si>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</si>
  <si>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</si>
  <si>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</si>
  <si>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</si>
  <si>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</si>
  <si>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</si>
  <si>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</si>
  <si>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</si>
  <si>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</si>
  <si>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</si>
  <si>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</si>
  <si>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</si>
  <si>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</si>
  <si>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</si>
  <si>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</si>
  <si>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</si>
  <si>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</si>
  <si>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</si>
  <si>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</si>
  <si>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</si>
  <si>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</si>
  <si>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</si>
  <si>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</si>
  <si>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</si>
  <si>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</si>
  <si>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</si>
  <si>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</si>
  <si>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</si>
  <si>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</si>
  <si>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</si>
  <si>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</si>
  <si>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</si>
  <si>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</si>
  <si>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</si>
  <si>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</si>
  <si>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</si>
  <si>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</si>
  <si>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</si>
  <si>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</si>
  <si>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</si>
  <si>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</si>
  <si>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</si>
  <si>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</si>
  <si>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</si>
  <si>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</si>
  <si>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</si>
  <si>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</si>
  <si>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</si>
  <si>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</si>
  <si>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</si>
  <si>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</si>
  <si>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</si>
  <si>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</si>
  <si>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</si>
  <si>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</si>
  <si>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</si>
  <si>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</si>
  <si>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</si>
  <si>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</si>
  <si>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</si>
  <si>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</si>
  <si>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</si>
  <si>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</si>
  <si>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</si>
  <si>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</si>
  <si>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</si>
  <si>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</si>
  <si>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</si>
  <si>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</si>
  <si>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</si>
  <si>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</si>
  <si>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</si>
  <si>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</si>
  <si>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</si>
  <si>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</si>
  <si>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</si>
  <si>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</si>
  <si>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</si>
  <si>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</si>
  <si>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</si>
  <si>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</si>
  <si>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</si>
  <si>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</si>
  <si>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</si>
  <si>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</si>
  <si>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</si>
  <si>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</si>
  <si>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</si>
  <si>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</si>
  <si>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</si>
  <si>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</si>
  <si>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</si>
  <si>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</si>
  <si>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</si>
  <si>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</si>
  <si>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</si>
  <si>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</si>
  <si>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</si>
  <si>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</si>
  <si>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</si>
  <si>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</si>
  <si>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</si>
  <si>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</si>
  <si>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</si>
  <si>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</si>
  <si>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</si>
  <si>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</si>
  <si>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</si>
  <si>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</si>
  <si>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</si>
  <si>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</si>
  <si>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</si>
  <si>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</si>
  <si>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</si>
  <si>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</si>
  <si>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</si>
  <si>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</si>
  <si>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</si>
  <si>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</si>
  <si>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</si>
  <si>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</si>
  <si>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</si>
  <si>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</si>
  <si>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</si>
  <si>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</si>
  <si>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</si>
  <si>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</si>
  <si>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</si>
  <si>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</si>
  <si>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</si>
  <si>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</si>
  <si>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</si>
  <si>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</si>
  <si>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</si>
  <si>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</si>
  <si>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</si>
  <si>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</si>
  <si>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</si>
  <si>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</si>
  <si>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</si>
  <si>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</si>
  <si>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</si>
  <si>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</si>
  <si>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</si>
  <si>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</si>
  <si>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</si>
  <si>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</si>
  <si>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</si>
  <si>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</si>
  <si>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</si>
  <si>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</si>
  <si>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</si>
  <si>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</si>
  <si>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</si>
  <si>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</si>
  <si>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</si>
  <si>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</si>
  <si>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</si>
  <si>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</si>
  <si>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</si>
  <si>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</si>
  <si>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</si>
  <si>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</si>
  <si>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</si>
  <si>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</si>
  <si>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</si>
  <si>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</si>
  <si>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</si>
  <si>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</si>
  <si>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</si>
  <si>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</si>
  <si>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</si>
  <si>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</si>
  <si>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</si>
  <si>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</si>
  <si>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</si>
  <si>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</si>
  <si>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</si>
  <si>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</si>
  <si>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</si>
  <si>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</si>
  <si>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</si>
  <si>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</si>
  <si>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</si>
  <si>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</si>
  <si>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</si>
  <si>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</si>
  <si>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</si>
  <si>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</si>
  <si>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</si>
  <si>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</si>
  <si>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</si>
  <si>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</si>
  <si>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</si>
  <si>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</si>
  <si>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</si>
  <si>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</si>
  <si>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</si>
  <si>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</si>
  <si>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</si>
  <si>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</si>
  <si>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</si>
  <si>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</si>
  <si>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</si>
  <si>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</si>
  <si>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</si>
  <si>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</si>
  <si>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</si>
  <si>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</si>
  <si>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Акт технического состояния от 29.06.2017 б/н</t>
  </si>
  <si>
    <t>I_000-56-1-07.10-0215</t>
  </si>
  <si>
    <t>по состоянию на 01.01.2018</t>
  </si>
  <si>
    <t xml:space="preserve">Денежный поток на собственный капитал, руб </t>
  </si>
  <si>
    <t>до 2 018 г.</t>
  </si>
  <si>
    <t>до 2 016 г.</t>
  </si>
  <si>
    <t xml:space="preserve">Чистая приведённая стоимость без учета продажи (NPV) </t>
  </si>
  <si>
    <t>г. Сыктывкар, г. Ухта, г. Печора, г. Воркута</t>
  </si>
  <si>
    <t>Республика Коми, г. Сыктывкар, г. Ухта, г. Печора, г. Воркута</t>
  </si>
  <si>
    <t>Сметный расчет</t>
  </si>
  <si>
    <t>Год раскрытия информации: 2 019 год</t>
  </si>
  <si>
    <t>Год раскрытия информации: 2 019 год</t>
  </si>
  <si>
    <t>Год раскрытия информации:2019 год</t>
  </si>
  <si>
    <t>Приобретение бурильно-крановых машин (2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</si>
  <si>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10,485; </t>
  </si>
  <si>
    <t>10,485 млн. руб. с НДС (в том числе за период реализации программы 10,485 млн. руб. с НДС)</t>
  </si>
  <si>
    <t>8,739 млн. руб. без НДС (в том числе за период реализации программы 8,739 млн. руб. без НДС)</t>
  </si>
  <si>
    <t>Бурильно-крановая машина (2 шт.)</t>
  </si>
  <si>
    <t>4,3695 млн.руб./шт. (без НДС)</t>
  </si>
  <si>
    <t xml:space="preserve">
01.09.2025
</t>
  </si>
  <si>
    <t>2 шт.</t>
  </si>
  <si>
    <t xml:space="preserve">
01.11.2025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</si>
</sst>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0">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50" fillId="0" borderId="0"/>
    <xf numFmtId="0" fontId="24" fillId="0" borderId="0"/>
    <xf numFmtId="0" fontId="24" fillId="0" borderId="0"/>
  </cellStyleXfs>
  <cellXfs count="21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49" fillId="0" borderId="0" xfId="0" applyFont="1" applyAlignment="1">
      <alignment horizontal="center"/>
    </xf>
    <xf numFmtId="0" fontId="1" fillId="0" borderId="1" xfId="0"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8"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cellXfs>
  <cellStyles count="250">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3"/>
    <cellStyle name="Обычный 3" xfId="2"/>
    <cellStyle name="Обычный 3 2" xfId="50"/>
    <cellStyle name="Обычный 3 2 2 2" xfId="51"/>
    <cellStyle name="Обычный 3 2 2 2 2" xfId="52"/>
    <cellStyle name="Обычный 3 21" xfId="53"/>
    <cellStyle name="Обычный 3 3" xfId="244"/>
    <cellStyle name="Обычный 4" xfId="54"/>
    <cellStyle name="Обычный 4 2" xfId="55"/>
    <cellStyle name="Обычный 4 3" xfId="245"/>
    <cellStyle name="Обычный 5" xfId="5"/>
    <cellStyle name="Обычный 5 2" xfId="246"/>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7"/>
    <cellStyle name="Обычный 7 4" xfId="175"/>
    <cellStyle name="Обычный 8" xfId="176"/>
    <cellStyle name="Обычный 8 2" xfId="249"/>
    <cellStyle name="Обычный 8 3" xfId="248"/>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2"/>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G44" sqref="G4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495</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486</v>
      </c>
      <c r="B12" s="146"/>
      <c r="C12" s="146"/>
    </row>
    <row r="13" spans="1:3" s="1" customFormat="1" ht="15.95" customHeight="1" x14ac:dyDescent="0.25">
      <c r="A13" s="144" t="s">
        <v>6</v>
      </c>
      <c r="B13" s="144"/>
      <c r="C13" s="144"/>
    </row>
    <row r="15" spans="1:3" s="1" customFormat="1" ht="15.95" customHeight="1" x14ac:dyDescent="0.25">
      <c r="A15" s="143" t="s">
        <v>498</v>
      </c>
      <c r="B15" s="143"/>
      <c r="C15" s="143"/>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479</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492</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499</v>
      </c>
    </row>
    <row r="39" spans="1:3" s="1" customFormat="1" ht="95.1" customHeight="1" x14ac:dyDescent="0.25">
      <c r="A39" s="5">
        <v>18</v>
      </c>
      <c r="B39" s="2" t="s">
        <v>29</v>
      </c>
      <c r="C39" s="121" t="s">
        <v>437</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6"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2" t="s">
        <v>497</v>
      </c>
      <c r="B4" s="182"/>
      <c r="C4" s="182"/>
      <c r="D4" s="182"/>
      <c r="E4" s="182"/>
      <c r="F4" s="182"/>
      <c r="G4" s="182"/>
      <c r="H4" s="182"/>
      <c r="I4" s="182"/>
      <c r="J4" s="182"/>
      <c r="K4" s="182"/>
      <c r="L4" s="182"/>
      <c r="M4" s="182"/>
      <c r="N4" s="182"/>
      <c r="O4" s="182"/>
      <c r="P4" s="182"/>
      <c r="Q4" s="182"/>
      <c r="R4" s="182"/>
      <c r="S4" s="182"/>
      <c r="T4" s="182"/>
      <c r="U4" s="182"/>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3" t="s">
        <v>441</v>
      </c>
      <c r="B6" s="183"/>
      <c r="C6" s="183"/>
      <c r="D6" s="183"/>
      <c r="E6" s="183"/>
      <c r="F6" s="183"/>
      <c r="G6" s="183"/>
      <c r="H6" s="183"/>
      <c r="I6" s="183"/>
      <c r="J6" s="183"/>
      <c r="K6" s="183"/>
      <c r="L6" s="183"/>
      <c r="M6" s="183"/>
      <c r="N6" s="183"/>
      <c r="O6" s="183"/>
      <c r="P6" s="183"/>
      <c r="Q6" s="183"/>
      <c r="R6" s="183"/>
      <c r="S6" s="183"/>
      <c r="T6" s="183"/>
      <c r="U6" s="183"/>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4" t="s">
        <v>482</v>
      </c>
      <c r="B8" s="184"/>
      <c r="C8" s="184"/>
      <c r="D8" s="184"/>
      <c r="E8" s="184"/>
      <c r="F8" s="184"/>
      <c r="G8" s="184"/>
      <c r="H8" s="184"/>
      <c r="I8" s="184"/>
      <c r="J8" s="184"/>
      <c r="K8" s="184"/>
      <c r="L8" s="184"/>
      <c r="M8" s="184"/>
      <c r="N8" s="184"/>
      <c r="O8" s="184"/>
      <c r="P8" s="184"/>
      <c r="Q8" s="184"/>
      <c r="R8" s="184"/>
      <c r="S8" s="184"/>
      <c r="T8" s="184"/>
      <c r="U8" s="184"/>
    </row>
    <row r="9" spans="1:21" s="56" customFormat="1" ht="18.75" customHeight="1" x14ac:dyDescent="0.25">
      <c r="A9" s="181" t="s">
        <v>442</v>
      </c>
      <c r="B9" s="181"/>
      <c r="C9" s="181"/>
      <c r="D9" s="181"/>
      <c r="E9" s="181"/>
      <c r="F9" s="181"/>
      <c r="G9" s="181"/>
      <c r="H9" s="181"/>
      <c r="I9" s="181"/>
      <c r="J9" s="181"/>
      <c r="K9" s="181"/>
      <c r="L9" s="181"/>
      <c r="M9" s="181"/>
      <c r="N9" s="181"/>
      <c r="O9" s="181"/>
      <c r="P9" s="181"/>
      <c r="Q9" s="181"/>
      <c r="R9" s="181"/>
      <c r="S9" s="181"/>
      <c r="T9" s="181"/>
      <c r="U9" s="181"/>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5" t="str">
        <f>'1. паспорт местоположение '!A12</f>
        <v>I_000-56-1-07.10-0215</v>
      </c>
      <c r="G11" s="185"/>
      <c r="H11" s="185"/>
      <c r="I11" s="185"/>
      <c r="J11" s="185"/>
      <c r="K11" s="185"/>
      <c r="L11" s="185"/>
      <c r="M11" s="185"/>
      <c r="N11" s="185"/>
      <c r="O11" s="114"/>
      <c r="P11" s="50"/>
      <c r="Q11" s="114"/>
      <c r="R11" s="50"/>
      <c r="S11" s="114"/>
      <c r="T11" s="50"/>
      <c r="U11" s="114"/>
    </row>
    <row r="12" spans="1:21" s="56" customFormat="1" x14ac:dyDescent="0.25">
      <c r="A12" s="181" t="s">
        <v>443</v>
      </c>
      <c r="B12" s="181"/>
      <c r="C12" s="181"/>
      <c r="D12" s="181"/>
      <c r="E12" s="181"/>
      <c r="F12" s="181"/>
      <c r="G12" s="181"/>
      <c r="H12" s="181"/>
      <c r="I12" s="181"/>
      <c r="J12" s="181"/>
      <c r="K12" s="181"/>
      <c r="L12" s="181"/>
      <c r="M12" s="181"/>
      <c r="N12" s="181"/>
      <c r="O12" s="181"/>
      <c r="P12" s="181"/>
      <c r="Q12" s="181"/>
      <c r="R12" s="181"/>
      <c r="S12" s="181"/>
      <c r="T12" s="181"/>
      <c r="U12" s="181"/>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'6.1. Паспорт сетевой график '!A15:L15</f>
        <v>Приобретение бурильно-крановых машин (2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1" t="s">
        <v>444</v>
      </c>
      <c r="B15" s="181"/>
      <c r="C15" s="181"/>
      <c r="D15" s="181"/>
      <c r="E15" s="181"/>
      <c r="F15" s="181"/>
      <c r="G15" s="181"/>
      <c r="H15" s="181"/>
      <c r="I15" s="181"/>
      <c r="J15" s="181"/>
      <c r="K15" s="181"/>
      <c r="L15" s="181"/>
      <c r="M15" s="181"/>
      <c r="N15" s="181"/>
      <c r="O15" s="181"/>
      <c r="P15" s="181"/>
      <c r="Q15" s="181"/>
      <c r="R15" s="181"/>
      <c r="S15" s="181"/>
      <c r="T15" s="181"/>
      <c r="U15" s="181"/>
    </row>
    <row r="16" spans="1:21" s="56" customFormat="1" x14ac:dyDescent="0.25">
      <c r="A16" s="187"/>
      <c r="B16" s="187"/>
      <c r="C16" s="187"/>
      <c r="D16" s="187"/>
      <c r="E16" s="187"/>
      <c r="F16" s="187"/>
      <c r="G16" s="187"/>
      <c r="H16" s="187"/>
      <c r="I16" s="187"/>
      <c r="J16" s="187"/>
      <c r="K16" s="187"/>
      <c r="L16" s="187"/>
      <c r="M16" s="187"/>
      <c r="N16" s="187"/>
      <c r="O16" s="187"/>
      <c r="P16" s="187"/>
      <c r="Q16" s="187"/>
      <c r="R16" s="187"/>
      <c r="S16" s="187"/>
      <c r="T16" s="187"/>
      <c r="U16" s="187"/>
    </row>
    <row r="17" spans="1:52" x14ac:dyDescent="0.25">
      <c r="A17" s="39"/>
      <c r="L17" s="40"/>
      <c r="M17" s="115"/>
      <c r="N17" s="40"/>
      <c r="O17" s="115"/>
      <c r="P17" s="40"/>
      <c r="Q17" s="115"/>
      <c r="R17" s="40"/>
      <c r="S17" s="115"/>
      <c r="T17" s="40"/>
    </row>
    <row r="18" spans="1:52" x14ac:dyDescent="0.25">
      <c r="A18" s="188" t="s">
        <v>271</v>
      </c>
      <c r="B18" s="188"/>
      <c r="C18" s="188"/>
      <c r="D18" s="188"/>
      <c r="E18" s="188"/>
      <c r="F18" s="188"/>
      <c r="G18" s="188"/>
      <c r="H18" s="188"/>
      <c r="I18" s="188"/>
      <c r="J18" s="188"/>
      <c r="K18" s="188"/>
      <c r="L18" s="188"/>
      <c r="M18" s="188"/>
      <c r="N18" s="188"/>
      <c r="O18" s="188"/>
      <c r="P18" s="188"/>
      <c r="Q18" s="188"/>
      <c r="R18" s="188"/>
      <c r="S18" s="188"/>
      <c r="T18" s="188"/>
      <c r="U18" s="188"/>
    </row>
    <row r="19" spans="1:52" x14ac:dyDescent="0.25">
      <c r="A19" s="39"/>
      <c r="B19" s="39"/>
      <c r="C19" s="40"/>
      <c r="D19" s="40"/>
      <c r="E19" s="115"/>
      <c r="F19" s="115"/>
      <c r="L19" s="40"/>
      <c r="M19" s="115"/>
      <c r="N19" s="40"/>
      <c r="O19" s="115"/>
      <c r="P19" s="40"/>
      <c r="Q19" s="115"/>
      <c r="R19" s="40"/>
      <c r="S19" s="115"/>
      <c r="T19" s="40"/>
    </row>
    <row r="20" spans="1:52" ht="33" customHeight="1" x14ac:dyDescent="0.25">
      <c r="A20" s="189" t="s">
        <v>272</v>
      </c>
      <c r="B20" s="189" t="s">
        <v>273</v>
      </c>
      <c r="C20" s="192" t="s">
        <v>274</v>
      </c>
      <c r="D20" s="192"/>
      <c r="E20" s="193" t="s">
        <v>275</v>
      </c>
      <c r="F20" s="193"/>
      <c r="G20" s="194" t="s">
        <v>480</v>
      </c>
      <c r="H20" s="197" t="s">
        <v>467</v>
      </c>
      <c r="I20" s="198"/>
      <c r="J20" s="198"/>
      <c r="K20" s="198"/>
      <c r="L20" s="197" t="s">
        <v>477</v>
      </c>
      <c r="M20" s="198"/>
      <c r="N20" s="198"/>
      <c r="O20" s="198"/>
      <c r="P20" s="197" t="s">
        <v>476</v>
      </c>
      <c r="Q20" s="198"/>
      <c r="R20" s="198"/>
      <c r="S20" s="198"/>
      <c r="T20" s="197" t="s">
        <v>475</v>
      </c>
      <c r="U20" s="198"/>
      <c r="V20" s="198"/>
      <c r="W20" s="198"/>
      <c r="X20" s="197" t="s">
        <v>474</v>
      </c>
      <c r="Y20" s="198"/>
      <c r="Z20" s="198"/>
      <c r="AA20" s="198"/>
      <c r="AB20" s="197" t="s">
        <v>473</v>
      </c>
      <c r="AC20" s="198"/>
      <c r="AD20" s="198"/>
      <c r="AE20" s="198"/>
      <c r="AF20" s="197" t="s">
        <v>472</v>
      </c>
      <c r="AG20" s="198"/>
      <c r="AH20" s="198"/>
      <c r="AI20" s="198"/>
      <c r="AJ20" s="197" t="s">
        <v>471</v>
      </c>
      <c r="AK20" s="198"/>
      <c r="AL20" s="198"/>
      <c r="AM20" s="198"/>
      <c r="AN20" s="197" t="s">
        <v>470</v>
      </c>
      <c r="AO20" s="198"/>
      <c r="AP20" s="198"/>
      <c r="AQ20" s="198"/>
      <c r="AR20" s="197" t="s">
        <v>469</v>
      </c>
      <c r="AS20" s="198"/>
      <c r="AT20" s="198"/>
      <c r="AU20" s="198"/>
      <c r="AV20" s="199" t="s">
        <v>276</v>
      </c>
      <c r="AW20" s="199"/>
      <c r="AX20" s="57"/>
      <c r="AY20" s="57"/>
      <c r="AZ20" s="58"/>
    </row>
    <row r="21" spans="1:52" ht="99.75" customHeight="1" x14ac:dyDescent="0.25">
      <c r="A21" s="190"/>
      <c r="B21" s="190"/>
      <c r="C21" s="192"/>
      <c r="D21" s="192"/>
      <c r="E21" s="193"/>
      <c r="F21" s="193"/>
      <c r="G21" s="195"/>
      <c r="H21" s="192" t="s">
        <v>209</v>
      </c>
      <c r="I21" s="192"/>
      <c r="J21" s="192" t="s">
        <v>468</v>
      </c>
      <c r="K21" s="192"/>
      <c r="L21" s="192" t="s">
        <v>209</v>
      </c>
      <c r="M21" s="192"/>
      <c r="N21" s="192" t="s">
        <v>468</v>
      </c>
      <c r="O21" s="192"/>
      <c r="P21" s="192" t="s">
        <v>209</v>
      </c>
      <c r="Q21" s="192"/>
      <c r="R21" s="192" t="s">
        <v>481</v>
      </c>
      <c r="S21" s="192"/>
      <c r="T21" s="192" t="s">
        <v>209</v>
      </c>
      <c r="U21" s="192"/>
      <c r="V21" s="192" t="s">
        <v>481</v>
      </c>
      <c r="W21" s="192"/>
      <c r="X21" s="192" t="s">
        <v>209</v>
      </c>
      <c r="Y21" s="192"/>
      <c r="Z21" s="192" t="s">
        <v>481</v>
      </c>
      <c r="AA21" s="192"/>
      <c r="AB21" s="192" t="s">
        <v>209</v>
      </c>
      <c r="AC21" s="192"/>
      <c r="AD21" s="192" t="s">
        <v>481</v>
      </c>
      <c r="AE21" s="192"/>
      <c r="AF21" s="192" t="s">
        <v>209</v>
      </c>
      <c r="AG21" s="192"/>
      <c r="AH21" s="192" t="s">
        <v>481</v>
      </c>
      <c r="AI21" s="192"/>
      <c r="AJ21" s="192" t="s">
        <v>209</v>
      </c>
      <c r="AK21" s="192"/>
      <c r="AL21" s="192" t="s">
        <v>481</v>
      </c>
      <c r="AM21" s="192"/>
      <c r="AN21" s="192" t="s">
        <v>209</v>
      </c>
      <c r="AO21" s="192"/>
      <c r="AP21" s="192" t="s">
        <v>481</v>
      </c>
      <c r="AQ21" s="192"/>
      <c r="AR21" s="192" t="s">
        <v>209</v>
      </c>
      <c r="AS21" s="192"/>
      <c r="AT21" s="192" t="s">
        <v>481</v>
      </c>
      <c r="AU21" s="192"/>
      <c r="AV21" s="199"/>
      <c r="AW21" s="199"/>
      <c r="AX21" s="59"/>
      <c r="AY21" s="59"/>
    </row>
    <row r="22" spans="1:52" ht="89.25" customHeight="1" x14ac:dyDescent="0.25">
      <c r="A22" s="191"/>
      <c r="B22" s="191"/>
      <c r="C22" s="116" t="s">
        <v>209</v>
      </c>
      <c r="D22" s="116" t="s">
        <v>277</v>
      </c>
      <c r="E22" s="60" t="s">
        <v>466</v>
      </c>
      <c r="F22" s="60" t="s">
        <v>487</v>
      </c>
      <c r="G22" s="19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445</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19.28130676</v>
      </c>
      <c r="D24" s="66">
        <v>10.4853106</v>
      </c>
      <c r="E24" s="67">
        <v>0</v>
      </c>
      <c r="F24" s="67">
        <v>10.4853106</v>
      </c>
      <c r="G24" s="66">
        <v>0</v>
      </c>
      <c r="H24" s="66">
        <v>0</v>
      </c>
      <c r="I24" s="68"/>
      <c r="J24" s="66">
        <v>0</v>
      </c>
      <c r="K24" s="68"/>
      <c r="L24" s="66">
        <v>0</v>
      </c>
      <c r="M24" s="68"/>
      <c r="N24" s="66">
        <v>0</v>
      </c>
      <c r="O24" s="68"/>
      <c r="P24" s="66">
        <v>0</v>
      </c>
      <c r="Q24" s="68"/>
      <c r="R24" s="66">
        <v>0</v>
      </c>
      <c r="S24" s="68"/>
      <c r="T24" s="66">
        <v>0</v>
      </c>
      <c r="U24" s="68"/>
      <c r="V24" s="66">
        <v>0</v>
      </c>
      <c r="W24" s="68"/>
      <c r="X24" s="66">
        <v>0</v>
      </c>
      <c r="Y24" s="68"/>
      <c r="Z24" s="66">
        <v>0</v>
      </c>
      <c r="AA24" s="68"/>
      <c r="AB24" s="66">
        <v>0</v>
      </c>
      <c r="AC24" s="68"/>
      <c r="AD24" s="66">
        <v>0</v>
      </c>
      <c r="AE24" s="68"/>
      <c r="AF24" s="66">
        <v>9.0464025600000006</v>
      </c>
      <c r="AG24" s="68"/>
      <c r="AH24" s="66">
        <v>0</v>
      </c>
      <c r="AI24" s="68"/>
      <c r="AJ24" s="66">
        <v>0</v>
      </c>
      <c r="AK24" s="68"/>
      <c r="AL24" s="66">
        <v>0</v>
      </c>
      <c r="AM24" s="68"/>
      <c r="AN24" s="66">
        <v>0</v>
      </c>
      <c r="AO24" s="68"/>
      <c r="AP24" s="66">
        <v>0</v>
      </c>
      <c r="AQ24" s="68"/>
      <c r="AR24" s="66">
        <v>10.234904200000001</v>
      </c>
      <c r="AS24" s="68"/>
      <c r="AT24" s="66">
        <v>10.4853106</v>
      </c>
      <c r="AU24" s="68"/>
      <c r="AV24" s="66">
        <v>19.28130676</v>
      </c>
      <c r="AW24" s="66">
        <v>10.4853106</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19.28130676</v>
      </c>
      <c r="D27" s="66">
        <v>10.4853106</v>
      </c>
      <c r="E27" s="67"/>
      <c r="F27" s="67"/>
      <c r="G27" s="66">
        <v>0</v>
      </c>
      <c r="H27" s="66">
        <v>0</v>
      </c>
      <c r="I27" s="68"/>
      <c r="J27" s="66">
        <v>0</v>
      </c>
      <c r="K27" s="68"/>
      <c r="L27" s="66">
        <v>0</v>
      </c>
      <c r="M27" s="68"/>
      <c r="N27" s="66">
        <v>0</v>
      </c>
      <c r="O27" s="68"/>
      <c r="P27" s="66">
        <v>0</v>
      </c>
      <c r="Q27" s="68"/>
      <c r="R27" s="66">
        <v>0</v>
      </c>
      <c r="S27" s="68"/>
      <c r="T27" s="66">
        <v>0</v>
      </c>
      <c r="U27" s="68"/>
      <c r="V27" s="66">
        <v>0</v>
      </c>
      <c r="W27" s="68"/>
      <c r="X27" s="66">
        <v>0</v>
      </c>
      <c r="Y27" s="68"/>
      <c r="Z27" s="66">
        <v>0</v>
      </c>
      <c r="AA27" s="68"/>
      <c r="AB27" s="66">
        <v>0</v>
      </c>
      <c r="AC27" s="68"/>
      <c r="AD27" s="66">
        <v>0</v>
      </c>
      <c r="AE27" s="68"/>
      <c r="AF27" s="66">
        <v>9.0464025600000006</v>
      </c>
      <c r="AG27" s="68"/>
      <c r="AH27" s="66">
        <v>0</v>
      </c>
      <c r="AI27" s="68"/>
      <c r="AJ27" s="66">
        <v>0</v>
      </c>
      <c r="AK27" s="68"/>
      <c r="AL27" s="66">
        <v>0</v>
      </c>
      <c r="AM27" s="68"/>
      <c r="AN27" s="66">
        <v>0</v>
      </c>
      <c r="AO27" s="68"/>
      <c r="AP27" s="66">
        <v>0</v>
      </c>
      <c r="AQ27" s="68"/>
      <c r="AR27" s="66">
        <v>10.234904200000001</v>
      </c>
      <c r="AS27" s="68"/>
      <c r="AT27" s="66">
        <v>10.4853106</v>
      </c>
      <c r="AU27" s="68"/>
      <c r="AV27" s="66">
        <v>19.28130676</v>
      </c>
      <c r="AW27" s="66">
        <v>10.4853106</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16.341524379999999</v>
      </c>
      <c r="D30" s="66">
        <v>8.7386754999999994</v>
      </c>
      <c r="E30" s="67">
        <v>0</v>
      </c>
      <c r="F30" s="67">
        <v>8.7386754999999994</v>
      </c>
      <c r="G30" s="66">
        <v>0</v>
      </c>
      <c r="H30" s="66">
        <v>0</v>
      </c>
      <c r="I30" s="68"/>
      <c r="J30" s="66">
        <v>0</v>
      </c>
      <c r="K30" s="68"/>
      <c r="L30" s="66">
        <v>0</v>
      </c>
      <c r="M30" s="68"/>
      <c r="N30" s="66">
        <v>0</v>
      </c>
      <c r="O30" s="68"/>
      <c r="P30" s="66">
        <v>0</v>
      </c>
      <c r="Q30" s="68"/>
      <c r="R30" s="66">
        <v>0</v>
      </c>
      <c r="S30" s="68"/>
      <c r="T30" s="66">
        <v>0</v>
      </c>
      <c r="U30" s="68"/>
      <c r="V30" s="66">
        <v>0</v>
      </c>
      <c r="W30" s="68"/>
      <c r="X30" s="66">
        <v>0</v>
      </c>
      <c r="Y30" s="68"/>
      <c r="Z30" s="66">
        <v>0</v>
      </c>
      <c r="AA30" s="68"/>
      <c r="AB30" s="66">
        <v>0</v>
      </c>
      <c r="AC30" s="68"/>
      <c r="AD30" s="66">
        <v>0</v>
      </c>
      <c r="AE30" s="68"/>
      <c r="AF30" s="66">
        <v>7.6671598000000003</v>
      </c>
      <c r="AG30" s="68"/>
      <c r="AH30" s="66">
        <v>0</v>
      </c>
      <c r="AI30" s="68"/>
      <c r="AJ30" s="66">
        <v>0</v>
      </c>
      <c r="AK30" s="68"/>
      <c r="AL30" s="66">
        <v>0</v>
      </c>
      <c r="AM30" s="68"/>
      <c r="AN30" s="66">
        <v>0</v>
      </c>
      <c r="AO30" s="68"/>
      <c r="AP30" s="66">
        <v>0</v>
      </c>
      <c r="AQ30" s="68"/>
      <c r="AR30" s="66">
        <v>8.6743645799999989</v>
      </c>
      <c r="AS30" s="68"/>
      <c r="AT30" s="66">
        <v>8.7386754999999994</v>
      </c>
      <c r="AU30" s="68"/>
      <c r="AV30" s="66">
        <v>16.341524379999999</v>
      </c>
      <c r="AW30" s="66">
        <v>8.7386754999999994</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16.33212438</v>
      </c>
      <c r="D33" s="66">
        <v>8.7331754999999998</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9.4000000000000004E-3</v>
      </c>
      <c r="D34" s="66">
        <v>5.4999999999999997E-3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4</v>
      </c>
      <c r="D50" s="85">
        <v>2</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2</v>
      </c>
      <c r="AG50" s="80">
        <v>3</v>
      </c>
      <c r="AH50" s="85">
        <v>0</v>
      </c>
      <c r="AI50" s="80" t="s">
        <v>126</v>
      </c>
      <c r="AJ50" s="85">
        <v>0</v>
      </c>
      <c r="AK50" s="80" t="s">
        <v>126</v>
      </c>
      <c r="AL50" s="85">
        <v>0</v>
      </c>
      <c r="AM50" s="80" t="s">
        <v>126</v>
      </c>
      <c r="AN50" s="85">
        <v>0</v>
      </c>
      <c r="AO50" s="80" t="s">
        <v>126</v>
      </c>
      <c r="AP50" s="85">
        <v>0</v>
      </c>
      <c r="AQ50" s="80" t="s">
        <v>126</v>
      </c>
      <c r="AR50" s="85">
        <v>2</v>
      </c>
      <c r="AS50" s="80">
        <v>4</v>
      </c>
      <c r="AT50" s="85">
        <v>2</v>
      </c>
      <c r="AU50" s="80">
        <v>4</v>
      </c>
      <c r="AV50" s="66">
        <v>4</v>
      </c>
      <c r="AW50" s="66">
        <v>2</v>
      </c>
      <c r="AX50" s="73"/>
      <c r="AY50" s="75"/>
    </row>
    <row r="51" spans="1:54" ht="35.25" customHeight="1" x14ac:dyDescent="0.25">
      <c r="A51" s="64" t="s">
        <v>452</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16.341524379999999</v>
      </c>
      <c r="D52" s="89">
        <v>8.7386754999999994</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7.6671598000000003</v>
      </c>
      <c r="AG52" s="80">
        <v>3</v>
      </c>
      <c r="AH52" s="85">
        <v>0</v>
      </c>
      <c r="AI52" s="80" t="s">
        <v>126</v>
      </c>
      <c r="AJ52" s="85">
        <v>0</v>
      </c>
      <c r="AK52" s="80" t="s">
        <v>126</v>
      </c>
      <c r="AL52" s="85">
        <v>0</v>
      </c>
      <c r="AM52" s="80" t="s">
        <v>126</v>
      </c>
      <c r="AN52" s="85">
        <v>0</v>
      </c>
      <c r="AO52" s="80" t="s">
        <v>126</v>
      </c>
      <c r="AP52" s="85">
        <v>0</v>
      </c>
      <c r="AQ52" s="80" t="s">
        <v>126</v>
      </c>
      <c r="AR52" s="85">
        <v>8.6743645799999989</v>
      </c>
      <c r="AS52" s="80">
        <v>4</v>
      </c>
      <c r="AT52" s="85">
        <v>8.7386754999999994</v>
      </c>
      <c r="AU52" s="80">
        <v>4</v>
      </c>
      <c r="AV52" s="66">
        <v>16.341524379999999</v>
      </c>
      <c r="AW52" s="66">
        <v>8.7386754999999994</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483</v>
      </c>
      <c r="AY53" s="75" t="e">
        <f>AW53-AW60</f>
        <v>#VALUE!</v>
      </c>
      <c r="AZ53" s="56" t="e">
        <f>CONCATENATE(AY53,AX53,B53)</f>
        <v>#VALUE!</v>
      </c>
      <c r="BA53" s="56" t="e">
        <f>CONCATENATE(AZ53,BB53,AZ54,BB53,AZ55,BB53,AZ56,BB53,AZ57)</f>
        <v>#VALUE!</v>
      </c>
      <c r="BB53" s="119" t="s">
        <v>484</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483</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483</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483</v>
      </c>
      <c r="AY56" s="75" t="e">
        <f t="shared" si="0"/>
        <v>#VALUE!</v>
      </c>
      <c r="AZ56" s="56" t="e">
        <f t="shared" si="1"/>
        <v>#VALUE!</v>
      </c>
    </row>
    <row r="57" spans="1:54" ht="18.75" x14ac:dyDescent="0.25">
      <c r="A57" s="69" t="s">
        <v>332</v>
      </c>
      <c r="B57" s="78" t="s">
        <v>453</v>
      </c>
      <c r="C57" s="89">
        <v>4</v>
      </c>
      <c r="D57" s="89">
        <v>2</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2</v>
      </c>
      <c r="AG57" s="80">
        <v>3</v>
      </c>
      <c r="AH57" s="89">
        <v>0</v>
      </c>
      <c r="AI57" s="80" t="s">
        <v>126</v>
      </c>
      <c r="AJ57" s="89">
        <v>0</v>
      </c>
      <c r="AK57" s="80" t="s">
        <v>126</v>
      </c>
      <c r="AL57" s="89">
        <v>0</v>
      </c>
      <c r="AM57" s="80" t="s">
        <v>126</v>
      </c>
      <c r="AN57" s="89">
        <v>0</v>
      </c>
      <c r="AO57" s="80" t="s">
        <v>126</v>
      </c>
      <c r="AP57" s="89">
        <v>0</v>
      </c>
      <c r="AQ57" s="80" t="s">
        <v>126</v>
      </c>
      <c r="AR57" s="89">
        <v>2</v>
      </c>
      <c r="AS57" s="80">
        <v>4</v>
      </c>
      <c r="AT57" s="89">
        <v>2</v>
      </c>
      <c r="AU57" s="80">
        <v>4</v>
      </c>
      <c r="AV57" s="72">
        <v>4</v>
      </c>
      <c r="AW57" s="72">
        <v>2</v>
      </c>
      <c r="AX57" s="73" t="s">
        <v>483</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0"/>
      <c r="C66" s="200"/>
      <c r="D66" s="200"/>
      <c r="E66" s="200"/>
      <c r="F66" s="200"/>
      <c r="G66" s="200"/>
      <c r="H66" s="200"/>
      <c r="I66" s="200"/>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1"/>
      <c r="C68" s="201"/>
      <c r="D68" s="201"/>
      <c r="E68" s="201"/>
      <c r="F68" s="201"/>
      <c r="G68" s="201"/>
      <c r="H68" s="201"/>
      <c r="I68" s="20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0"/>
      <c r="C70" s="200"/>
      <c r="D70" s="200"/>
      <c r="E70" s="200"/>
      <c r="F70" s="200"/>
      <c r="G70" s="200"/>
      <c r="H70" s="200"/>
      <c r="I70" s="200"/>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0"/>
      <c r="C72" s="200"/>
      <c r="D72" s="200"/>
      <c r="E72" s="200"/>
      <c r="F72" s="200"/>
      <c r="G72" s="200"/>
      <c r="H72" s="200"/>
      <c r="I72" s="200"/>
      <c r="J72" s="102"/>
      <c r="K72" s="103"/>
      <c r="L72" s="40"/>
      <c r="M72" s="115"/>
      <c r="N72" s="109"/>
      <c r="O72" s="115"/>
      <c r="P72" s="40"/>
      <c r="Q72" s="115"/>
      <c r="R72" s="40"/>
      <c r="S72" s="115"/>
      <c r="T72" s="40"/>
    </row>
    <row r="73" spans="1:66" ht="32.25" customHeight="1" x14ac:dyDescent="0.25">
      <c r="A73" s="39"/>
      <c r="B73" s="201"/>
      <c r="C73" s="201"/>
      <c r="D73" s="201"/>
      <c r="E73" s="201"/>
      <c r="F73" s="201"/>
      <c r="G73" s="201"/>
      <c r="H73" s="201"/>
      <c r="I73" s="201"/>
      <c r="J73" s="104"/>
      <c r="K73" s="105"/>
      <c r="L73" s="40"/>
      <c r="M73" s="115"/>
      <c r="N73" s="40"/>
      <c r="O73" s="115"/>
      <c r="P73" s="40"/>
      <c r="Q73" s="115"/>
      <c r="R73" s="40"/>
      <c r="S73" s="115"/>
      <c r="T73" s="40"/>
    </row>
    <row r="74" spans="1:66" ht="51.75" customHeight="1" x14ac:dyDescent="0.25">
      <c r="A74" s="39"/>
      <c r="B74" s="200"/>
      <c r="C74" s="200"/>
      <c r="D74" s="200"/>
      <c r="E74" s="200"/>
      <c r="F74" s="200"/>
      <c r="G74" s="200"/>
      <c r="H74" s="200"/>
      <c r="I74" s="200"/>
      <c r="J74" s="102"/>
      <c r="K74" s="103"/>
      <c r="L74" s="40"/>
      <c r="M74" s="115"/>
      <c r="N74" s="40"/>
      <c r="O74" s="115"/>
      <c r="P74" s="40"/>
      <c r="Q74" s="115"/>
      <c r="R74" s="40"/>
      <c r="S74" s="115"/>
      <c r="T74" s="40"/>
    </row>
    <row r="75" spans="1:66" ht="21.75" customHeight="1" x14ac:dyDescent="0.25">
      <c r="A75" s="39"/>
      <c r="B75" s="202"/>
      <c r="C75" s="202"/>
      <c r="D75" s="202"/>
      <c r="E75" s="202"/>
      <c r="F75" s="202"/>
      <c r="G75" s="202"/>
      <c r="H75" s="202"/>
      <c r="I75" s="202"/>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3"/>
      <c r="C77" s="203"/>
      <c r="D77" s="203"/>
      <c r="E77" s="203"/>
      <c r="F77" s="203"/>
      <c r="G77" s="203"/>
      <c r="H77" s="203"/>
      <c r="I77" s="203"/>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
        <v>495</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I_000-56-1-07.10-0215</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3" t="str">
        <f>'1. паспорт местоположение '!A15:C15</f>
        <v>Приобретение бурильно-крановых машин (2 шт.)</v>
      </c>
      <c r="B15" s="143"/>
      <c r="C15" s="143"/>
      <c r="D15" s="143"/>
      <c r="E15" s="143"/>
      <c r="F15" s="143"/>
      <c r="G15" s="143"/>
      <c r="H15" s="143"/>
      <c r="I15" s="143"/>
      <c r="J15" s="143"/>
      <c r="K15" s="143"/>
      <c r="L15" s="143"/>
    </row>
    <row r="16" spans="1:12" customFormat="1" ht="15.75" x14ac:dyDescent="0.25">
      <c r="A16" s="144" t="s">
        <v>7</v>
      </c>
      <c r="B16" s="144"/>
      <c r="C16" s="144"/>
      <c r="D16" s="144"/>
      <c r="E16" s="144"/>
      <c r="F16" s="144"/>
      <c r="G16" s="144"/>
      <c r="H16" s="144"/>
      <c r="I16" s="144"/>
      <c r="J16" s="144"/>
      <c r="K16" s="144"/>
      <c r="L16" s="144"/>
    </row>
    <row r="18" spans="1:48" ht="18.75" x14ac:dyDescent="0.3">
      <c r="A18" s="149" t="s">
        <v>341</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8" sqref="G28:L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6" t="s">
        <v>495</v>
      </c>
      <c r="B5" s="146"/>
      <c r="C5" s="146"/>
      <c r="D5" s="146"/>
      <c r="E5" s="146"/>
      <c r="F5" s="146"/>
      <c r="G5" s="146"/>
      <c r="H5" s="146"/>
      <c r="I5" s="146"/>
      <c r="J5" s="146"/>
      <c r="K5" s="146"/>
      <c r="L5" s="146"/>
    </row>
    <row r="7" spans="1:12" customFormat="1" ht="18.95" customHeight="1" x14ac:dyDescent="0.3">
      <c r="A7" s="147" t="s">
        <v>3</v>
      </c>
      <c r="B7" s="147"/>
      <c r="C7" s="147"/>
      <c r="D7" s="147"/>
      <c r="E7" s="147"/>
      <c r="F7" s="147"/>
      <c r="G7" s="147"/>
      <c r="H7" s="147"/>
      <c r="I7" s="147"/>
      <c r="J7" s="147"/>
      <c r="K7" s="147"/>
      <c r="L7" s="147"/>
    </row>
    <row r="9" spans="1:12" customFormat="1" ht="15.95" customHeight="1" x14ac:dyDescent="0.25">
      <c r="A9" s="146" t="s">
        <v>4</v>
      </c>
      <c r="B9" s="146"/>
      <c r="C9" s="146"/>
      <c r="D9" s="146"/>
      <c r="E9" s="146"/>
      <c r="F9" s="146"/>
      <c r="G9" s="146"/>
      <c r="H9" s="146"/>
      <c r="I9" s="146"/>
      <c r="J9" s="146"/>
      <c r="K9" s="146"/>
      <c r="L9" s="146"/>
    </row>
    <row r="10" spans="1:12" customFormat="1" ht="15.95" customHeight="1" x14ac:dyDescent="0.25">
      <c r="A10" s="144" t="s">
        <v>5</v>
      </c>
      <c r="B10" s="144"/>
      <c r="C10" s="144"/>
      <c r="D10" s="144"/>
      <c r="E10" s="144"/>
      <c r="F10" s="144"/>
      <c r="G10" s="144"/>
      <c r="H10" s="144"/>
      <c r="I10" s="144"/>
      <c r="J10" s="144"/>
      <c r="K10" s="144"/>
      <c r="L10" s="144"/>
    </row>
    <row r="12" spans="1:12" customFormat="1" ht="15.95" customHeight="1" x14ac:dyDescent="0.25">
      <c r="A12" s="146" t="str">
        <f>'1. паспорт местоположение '!A12:C12</f>
        <v>I_000-56-1-07.10-0215</v>
      </c>
      <c r="B12" s="146"/>
      <c r="C12" s="146"/>
      <c r="D12" s="146"/>
      <c r="E12" s="146"/>
      <c r="F12" s="146"/>
      <c r="G12" s="146"/>
      <c r="H12" s="146"/>
      <c r="I12" s="146"/>
      <c r="J12" s="146"/>
      <c r="K12" s="146"/>
      <c r="L12" s="146"/>
    </row>
    <row r="13" spans="1:12" customFormat="1" ht="15.95" customHeight="1" x14ac:dyDescent="0.25">
      <c r="A13" s="144" t="s">
        <v>6</v>
      </c>
      <c r="B13" s="144"/>
      <c r="C13" s="144"/>
      <c r="D13" s="144"/>
      <c r="E13" s="144"/>
      <c r="F13" s="144"/>
      <c r="G13" s="144"/>
      <c r="H13" s="144"/>
      <c r="I13" s="144"/>
      <c r="J13" s="144"/>
      <c r="K13" s="144"/>
      <c r="L13" s="144"/>
    </row>
    <row r="15" spans="1:12" customFormat="1" ht="15.95" customHeight="1" x14ac:dyDescent="0.25">
      <c r="A15" s="143" t="str">
        <f>'1. паспорт местоположение '!A15:C15</f>
        <v>Приобретение бурильно-крановых машин (2 шт.)</v>
      </c>
      <c r="B15" s="143"/>
      <c r="C15" s="143"/>
      <c r="D15" s="143"/>
      <c r="E15" s="143"/>
      <c r="F15" s="143"/>
      <c r="G15" s="143"/>
      <c r="H15" s="143"/>
      <c r="I15" s="143"/>
      <c r="J15" s="143"/>
      <c r="K15" s="143"/>
      <c r="L15" s="143"/>
    </row>
    <row r="16" spans="1:12" customFormat="1" ht="15.95" customHeight="1" x14ac:dyDescent="0.25">
      <c r="A16" s="144" t="s">
        <v>7</v>
      </c>
      <c r="B16" s="144"/>
      <c r="C16" s="144"/>
      <c r="D16" s="144"/>
      <c r="E16" s="144"/>
      <c r="F16" s="144"/>
      <c r="G16" s="144"/>
      <c r="H16" s="144"/>
      <c r="I16" s="144"/>
      <c r="J16" s="144"/>
      <c r="K16" s="144"/>
      <c r="L16" s="144"/>
    </row>
    <row r="18" spans="1:27" ht="18.95" customHeight="1" x14ac:dyDescent="0.3">
      <c r="A18" s="149" t="s">
        <v>389</v>
      </c>
      <c r="B18" s="149"/>
      <c r="C18" s="149"/>
      <c r="D18" s="149"/>
      <c r="E18" s="149"/>
      <c r="F18" s="149"/>
      <c r="G18" s="149"/>
      <c r="H18" s="149"/>
      <c r="I18" s="149"/>
      <c r="J18" s="149"/>
      <c r="K18" s="149"/>
      <c r="L18" s="149"/>
      <c r="N18"/>
      <c r="O18"/>
      <c r="P18"/>
      <c r="Q18"/>
      <c r="R18"/>
      <c r="S18"/>
      <c r="T18"/>
      <c r="U18"/>
      <c r="V18"/>
      <c r="W18"/>
      <c r="X18"/>
      <c r="Y18"/>
      <c r="Z18"/>
      <c r="AA18"/>
    </row>
    <row r="20" spans="1:27" ht="33.75" customHeight="1" x14ac:dyDescent="0.25">
      <c r="A20" s="210" t="s">
        <v>390</v>
      </c>
      <c r="B20" s="210"/>
      <c r="C20" s="210"/>
      <c r="D20" s="210"/>
      <c r="E20" s="210"/>
      <c r="F20" s="210"/>
      <c r="G20" s="206" t="str">
        <f>A15</f>
        <v>Приобретение бурильно-крановых машин (2 шт.)</v>
      </c>
      <c r="H20" s="206"/>
      <c r="I20" s="206"/>
      <c r="J20" s="206"/>
      <c r="K20" s="206"/>
      <c r="L20" s="206"/>
      <c r="M20" s="10" t="s">
        <v>126</v>
      </c>
      <c r="N20"/>
      <c r="O20"/>
      <c r="P20"/>
      <c r="Q20"/>
      <c r="R20"/>
      <c r="S20"/>
      <c r="T20"/>
      <c r="U20"/>
      <c r="V20"/>
      <c r="W20"/>
      <c r="X20"/>
      <c r="Y20"/>
      <c r="Z20"/>
      <c r="AA20"/>
    </row>
    <row r="21" spans="1:27" ht="15.95" customHeight="1" x14ac:dyDescent="0.25">
      <c r="A21" s="210" t="s">
        <v>391</v>
      </c>
      <c r="B21" s="210"/>
      <c r="C21" s="210"/>
      <c r="D21" s="210"/>
      <c r="E21" s="210"/>
      <c r="F21" s="210"/>
      <c r="G21" s="206" t="s">
        <v>493</v>
      </c>
      <c r="H21" s="206"/>
      <c r="I21" s="206"/>
      <c r="J21" s="206"/>
      <c r="K21" s="206"/>
      <c r="L21" s="206"/>
      <c r="N21"/>
      <c r="O21"/>
      <c r="P21"/>
      <c r="Q21"/>
      <c r="R21"/>
      <c r="S21"/>
      <c r="T21"/>
      <c r="U21"/>
      <c r="V21"/>
      <c r="W21"/>
      <c r="X21"/>
      <c r="Y21"/>
      <c r="Z21"/>
      <c r="AA21"/>
    </row>
    <row r="22" spans="1:27" ht="15.95" customHeight="1" x14ac:dyDescent="0.25">
      <c r="A22" s="210" t="s">
        <v>392</v>
      </c>
      <c r="B22" s="210"/>
      <c r="C22" s="210"/>
      <c r="D22" s="210"/>
      <c r="E22" s="210"/>
      <c r="F22" s="210"/>
      <c r="G22" s="206" t="s">
        <v>393</v>
      </c>
      <c r="H22" s="206"/>
      <c r="I22" s="206"/>
      <c r="J22" s="206"/>
      <c r="K22" s="206"/>
      <c r="L22" s="206"/>
      <c r="N22"/>
      <c r="O22"/>
      <c r="P22"/>
      <c r="Q22"/>
      <c r="R22"/>
      <c r="S22"/>
      <c r="T22"/>
      <c r="U22"/>
      <c r="V22"/>
      <c r="W22"/>
      <c r="X22"/>
      <c r="Y22"/>
      <c r="Z22"/>
      <c r="AA22"/>
    </row>
    <row r="23" spans="1:27" ht="15.95" customHeight="1" x14ac:dyDescent="0.25">
      <c r="A23" s="210" t="s">
        <v>394</v>
      </c>
      <c r="B23" s="210"/>
      <c r="C23" s="210"/>
      <c r="D23" s="210"/>
      <c r="E23" s="210"/>
      <c r="F23" s="210"/>
      <c r="G23" s="206" t="s">
        <v>505</v>
      </c>
      <c r="H23" s="206"/>
      <c r="I23" s="206"/>
      <c r="J23" s="206"/>
      <c r="K23" s="206"/>
      <c r="L23" s="206"/>
      <c r="N23"/>
      <c r="O23"/>
      <c r="P23"/>
      <c r="Q23"/>
      <c r="R23"/>
      <c r="S23"/>
      <c r="T23"/>
      <c r="U23"/>
      <c r="V23"/>
      <c r="W23"/>
      <c r="X23"/>
      <c r="Y23"/>
      <c r="Z23"/>
      <c r="AA23"/>
    </row>
    <row r="24" spans="1:27" ht="15.95" customHeight="1" x14ac:dyDescent="0.25">
      <c r="A24" s="210" t="s">
        <v>395</v>
      </c>
      <c r="B24" s="210"/>
      <c r="C24" s="210"/>
      <c r="D24" s="210"/>
      <c r="E24" s="210"/>
      <c r="F24" s="210"/>
      <c r="G24" s="206">
        <v>2025</v>
      </c>
      <c r="H24" s="206"/>
      <c r="I24" s="206"/>
      <c r="J24" s="206"/>
      <c r="K24" s="206"/>
      <c r="L24" s="206"/>
      <c r="N24"/>
      <c r="O24"/>
      <c r="P24"/>
      <c r="Q24"/>
      <c r="R24"/>
      <c r="S24"/>
      <c r="T24"/>
      <c r="U24"/>
      <c r="V24"/>
      <c r="W24"/>
      <c r="X24"/>
      <c r="Y24"/>
      <c r="Z24"/>
      <c r="AA24"/>
    </row>
    <row r="25" spans="1:27" ht="15.95" customHeight="1" x14ac:dyDescent="0.25">
      <c r="A25" s="210" t="s">
        <v>396</v>
      </c>
      <c r="B25" s="210"/>
      <c r="C25" s="210"/>
      <c r="D25" s="210"/>
      <c r="E25" s="210"/>
      <c r="F25" s="210"/>
      <c r="G25" s="206" t="s">
        <v>439</v>
      </c>
      <c r="H25" s="206"/>
      <c r="I25" s="206"/>
      <c r="J25" s="206"/>
      <c r="K25" s="206"/>
      <c r="L25" s="206"/>
      <c r="N25"/>
      <c r="O25"/>
      <c r="P25"/>
      <c r="Q25"/>
      <c r="R25"/>
      <c r="S25"/>
      <c r="T25"/>
      <c r="U25"/>
      <c r="V25"/>
      <c r="W25"/>
      <c r="X25"/>
      <c r="Y25"/>
      <c r="Z25"/>
      <c r="AA25"/>
    </row>
    <row r="26" spans="1:27" ht="15.95" customHeight="1" x14ac:dyDescent="0.25">
      <c r="A26" s="210" t="s">
        <v>397</v>
      </c>
      <c r="B26" s="210"/>
      <c r="C26" s="210"/>
      <c r="D26" s="210"/>
      <c r="E26" s="210"/>
      <c r="F26" s="210"/>
      <c r="G26" s="213">
        <v>10.48531</v>
      </c>
      <c r="H26" s="213"/>
      <c r="I26" s="213"/>
      <c r="J26" s="213"/>
      <c r="K26" s="213"/>
      <c r="L26" s="213"/>
      <c r="N26"/>
      <c r="O26"/>
      <c r="P26"/>
      <c r="Q26"/>
      <c r="R26"/>
      <c r="S26"/>
      <c r="T26"/>
      <c r="U26"/>
      <c r="V26"/>
      <c r="W26"/>
      <c r="X26"/>
      <c r="Y26"/>
      <c r="Z26"/>
      <c r="AA26"/>
    </row>
    <row r="27" spans="1:27" ht="15.95" customHeight="1" x14ac:dyDescent="0.25">
      <c r="A27" s="210" t="s">
        <v>398</v>
      </c>
      <c r="B27" s="210"/>
      <c r="C27" s="210"/>
      <c r="D27" s="210"/>
      <c r="E27" s="210"/>
      <c r="F27" s="210"/>
      <c r="G27" s="206" t="s">
        <v>494</v>
      </c>
      <c r="H27" s="206"/>
      <c r="I27" s="206"/>
      <c r="J27" s="206"/>
      <c r="K27" s="206"/>
      <c r="L27" s="206"/>
      <c r="N27"/>
      <c r="O27"/>
      <c r="P27"/>
      <c r="Q27"/>
      <c r="R27"/>
      <c r="S27"/>
      <c r="T27"/>
      <c r="U27"/>
      <c r="V27"/>
      <c r="W27"/>
      <c r="X27"/>
      <c r="Y27"/>
      <c r="Z27"/>
      <c r="AA27"/>
    </row>
    <row r="28" spans="1:27" ht="15.95" customHeight="1" x14ac:dyDescent="0.25">
      <c r="A28" s="210" t="s">
        <v>399</v>
      </c>
      <c r="B28" s="210"/>
      <c r="C28" s="210"/>
      <c r="D28" s="210"/>
      <c r="E28" s="210"/>
      <c r="F28" s="210"/>
      <c r="G28" s="213">
        <v>10.484999999999999</v>
      </c>
      <c r="H28" s="213"/>
      <c r="I28" s="213"/>
      <c r="J28" s="213"/>
      <c r="K28" s="213"/>
      <c r="L28" s="213"/>
      <c r="N28"/>
      <c r="O28"/>
      <c r="P28"/>
      <c r="Q28"/>
      <c r="R28"/>
      <c r="S28"/>
      <c r="T28"/>
      <c r="U28"/>
      <c r="V28"/>
      <c r="W28"/>
      <c r="X28"/>
      <c r="Y28"/>
      <c r="Z28"/>
      <c r="AA28"/>
    </row>
    <row r="29" spans="1:27" ht="29.1" customHeight="1" x14ac:dyDescent="0.25">
      <c r="A29" s="209" t="s">
        <v>400</v>
      </c>
      <c r="B29" s="209"/>
      <c r="C29" s="209"/>
      <c r="D29" s="209"/>
      <c r="E29" s="209"/>
      <c r="F29" s="209"/>
      <c r="G29" s="206" t="s">
        <v>464</v>
      </c>
      <c r="H29" s="206"/>
      <c r="I29" s="206"/>
      <c r="J29" s="206"/>
      <c r="K29" s="206"/>
      <c r="L29" s="206"/>
      <c r="N29"/>
      <c r="O29"/>
      <c r="P29"/>
      <c r="Q29"/>
      <c r="R29"/>
      <c r="S29"/>
      <c r="T29"/>
      <c r="U29"/>
      <c r="V29"/>
      <c r="W29"/>
      <c r="X29"/>
      <c r="Y29"/>
      <c r="Z29"/>
      <c r="AA29"/>
    </row>
    <row r="30" spans="1:27" ht="15.95" customHeight="1" x14ac:dyDescent="0.25">
      <c r="A30" s="210" t="s">
        <v>401</v>
      </c>
      <c r="B30" s="210"/>
      <c r="C30" s="210"/>
      <c r="D30" s="210"/>
      <c r="E30" s="210"/>
      <c r="F30" s="210"/>
      <c r="G30" s="206" t="s">
        <v>464</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464</v>
      </c>
      <c r="H31" s="206"/>
      <c r="I31" s="206"/>
      <c r="J31" s="206"/>
      <c r="K31" s="206"/>
      <c r="L31" s="206"/>
      <c r="N31"/>
      <c r="O31"/>
      <c r="P31"/>
      <c r="Q31"/>
      <c r="R31"/>
      <c r="S31"/>
      <c r="T31"/>
      <c r="U31"/>
      <c r="V31"/>
      <c r="W31"/>
      <c r="X31"/>
      <c r="Y31"/>
      <c r="Z31"/>
      <c r="AA31"/>
    </row>
    <row r="32" spans="1:27" ht="15.95" customHeight="1" x14ac:dyDescent="0.25">
      <c r="A32" s="210" t="s">
        <v>401</v>
      </c>
      <c r="B32" s="210"/>
      <c r="C32" s="210"/>
      <c r="D32" s="210"/>
      <c r="E32" s="210"/>
      <c r="F32" s="210"/>
      <c r="G32" s="206" t="s">
        <v>464</v>
      </c>
      <c r="H32" s="206"/>
      <c r="I32" s="206"/>
      <c r="J32" s="206"/>
      <c r="K32" s="206"/>
      <c r="L32" s="206"/>
      <c r="N32"/>
      <c r="O32"/>
      <c r="P32"/>
      <c r="Q32"/>
      <c r="R32"/>
      <c r="S32"/>
      <c r="T32"/>
      <c r="U32"/>
      <c r="V32"/>
      <c r="W32"/>
      <c r="X32"/>
      <c r="Y32"/>
      <c r="Z32"/>
      <c r="AA32"/>
    </row>
    <row r="33" spans="1:12" customFormat="1" ht="15.95" customHeight="1" x14ac:dyDescent="0.25">
      <c r="A33" s="210" t="s">
        <v>403</v>
      </c>
      <c r="B33" s="210"/>
      <c r="C33" s="210"/>
      <c r="D33" s="210"/>
      <c r="E33" s="210"/>
      <c r="F33" s="210"/>
      <c r="G33" s="206" t="s">
        <v>464</v>
      </c>
      <c r="H33" s="206"/>
      <c r="I33" s="206"/>
      <c r="J33" s="206"/>
      <c r="K33" s="206"/>
      <c r="L33" s="206"/>
    </row>
    <row r="34" spans="1:12" customFormat="1" ht="15.95" customHeight="1" x14ac:dyDescent="0.25">
      <c r="A34" s="210" t="s">
        <v>404</v>
      </c>
      <c r="B34" s="210"/>
      <c r="C34" s="210"/>
      <c r="D34" s="210"/>
      <c r="E34" s="210"/>
      <c r="F34" s="210"/>
      <c r="G34" s="206" t="s">
        <v>464</v>
      </c>
      <c r="H34" s="206"/>
      <c r="I34" s="206"/>
      <c r="J34" s="206"/>
      <c r="K34" s="206"/>
      <c r="L34" s="206"/>
    </row>
    <row r="35" spans="1:12" customFormat="1" ht="15.95" customHeight="1" x14ac:dyDescent="0.25">
      <c r="A35" s="210" t="s">
        <v>405</v>
      </c>
      <c r="B35" s="210"/>
      <c r="C35" s="210"/>
      <c r="D35" s="210"/>
      <c r="E35" s="210"/>
      <c r="F35" s="210"/>
      <c r="G35" s="206" t="s">
        <v>464</v>
      </c>
      <c r="H35" s="206"/>
      <c r="I35" s="206"/>
      <c r="J35" s="206"/>
      <c r="K35" s="206"/>
      <c r="L35" s="206"/>
    </row>
    <row r="36" spans="1:12" customFormat="1" ht="15.95" customHeight="1" x14ac:dyDescent="0.25">
      <c r="A36" s="209" t="s">
        <v>406</v>
      </c>
      <c r="B36" s="209"/>
      <c r="C36" s="209"/>
      <c r="D36" s="209"/>
      <c r="E36" s="209"/>
      <c r="F36" s="209"/>
      <c r="G36" s="212">
        <f>G37/G28</f>
        <v>0</v>
      </c>
      <c r="H36" s="212"/>
      <c r="I36" s="212"/>
      <c r="J36" s="212"/>
      <c r="K36" s="212"/>
      <c r="L36" s="212"/>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2">
        <v>0</v>
      </c>
      <c r="H38" s="212"/>
      <c r="I38" s="212"/>
      <c r="J38" s="212"/>
      <c r="K38" s="212"/>
      <c r="L38" s="212"/>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464</v>
      </c>
      <c r="H40" s="206"/>
      <c r="I40" s="206"/>
      <c r="J40" s="206"/>
      <c r="K40" s="206"/>
      <c r="L40" s="206"/>
    </row>
    <row r="41" spans="1:12" customFormat="1" ht="15.95" customHeight="1" x14ac:dyDescent="0.25">
      <c r="A41" s="205" t="s">
        <v>411</v>
      </c>
      <c r="B41" s="205"/>
      <c r="C41" s="205"/>
      <c r="D41" s="205"/>
      <c r="E41" s="205"/>
      <c r="F41" s="205"/>
      <c r="G41" s="206" t="s">
        <v>412</v>
      </c>
      <c r="H41" s="206"/>
      <c r="I41" s="206"/>
      <c r="J41" s="206"/>
      <c r="K41" s="206"/>
      <c r="L41" s="206"/>
    </row>
    <row r="42" spans="1:12" customFormat="1" ht="15.95" customHeight="1" x14ac:dyDescent="0.25">
      <c r="A42" s="207" t="s">
        <v>413</v>
      </c>
      <c r="B42" s="207"/>
      <c r="C42" s="207"/>
      <c r="D42" s="207"/>
      <c r="E42" s="207"/>
      <c r="F42" s="207"/>
      <c r="G42" s="206" t="s">
        <v>464</v>
      </c>
      <c r="H42" s="206"/>
      <c r="I42" s="206"/>
      <c r="J42" s="206"/>
      <c r="K42" s="206"/>
      <c r="L42" s="206"/>
    </row>
    <row r="43" spans="1:12" customFormat="1" ht="15.95" customHeight="1" x14ac:dyDescent="0.25">
      <c r="A43" s="207" t="s">
        <v>414</v>
      </c>
      <c r="B43" s="207"/>
      <c r="C43" s="207"/>
      <c r="D43" s="207"/>
      <c r="E43" s="207"/>
      <c r="F43" s="207"/>
      <c r="G43" s="206" t="s">
        <v>464</v>
      </c>
      <c r="H43" s="206"/>
      <c r="I43" s="206"/>
      <c r="J43" s="206"/>
      <c r="K43" s="206"/>
      <c r="L43" s="206"/>
    </row>
    <row r="44" spans="1:12" customFormat="1" ht="15.95" customHeight="1" x14ac:dyDescent="0.25">
      <c r="A44" s="207" t="s">
        <v>415</v>
      </c>
      <c r="B44" s="207"/>
      <c r="C44" s="207"/>
      <c r="D44" s="207"/>
      <c r="E44" s="207"/>
      <c r="F44" s="207"/>
      <c r="G44" s="206" t="s">
        <v>464</v>
      </c>
      <c r="H44" s="206"/>
      <c r="I44" s="206"/>
      <c r="J44" s="206"/>
      <c r="K44" s="206"/>
      <c r="L44" s="206"/>
    </row>
    <row r="45" spans="1:12" customFormat="1" ht="15.95" customHeight="1" x14ac:dyDescent="0.25">
      <c r="A45" s="208" t="s">
        <v>416</v>
      </c>
      <c r="B45" s="208"/>
      <c r="C45" s="208"/>
      <c r="D45" s="208"/>
      <c r="E45" s="208"/>
      <c r="F45" s="208"/>
      <c r="G45" s="206" t="s">
        <v>464</v>
      </c>
      <c r="H45" s="206"/>
      <c r="I45" s="206"/>
      <c r="J45" s="206"/>
      <c r="K45" s="206"/>
      <c r="L45" s="206"/>
    </row>
    <row r="46" spans="1:12" customFormat="1" ht="29.1" customHeight="1" x14ac:dyDescent="0.25">
      <c r="A46" s="210" t="s">
        <v>417</v>
      </c>
      <c r="B46" s="210"/>
      <c r="C46" s="210"/>
      <c r="D46" s="210"/>
      <c r="E46" s="210"/>
      <c r="F46" s="210"/>
      <c r="G46" s="206" t="s">
        <v>464</v>
      </c>
      <c r="H46" s="206"/>
      <c r="I46" s="206"/>
      <c r="J46" s="206"/>
      <c r="K46" s="206"/>
      <c r="L46" s="206"/>
    </row>
    <row r="47" spans="1:12" customFormat="1" ht="29.1" customHeight="1" x14ac:dyDescent="0.25">
      <c r="A47" s="209" t="s">
        <v>418</v>
      </c>
      <c r="B47" s="209"/>
      <c r="C47" s="209"/>
      <c r="D47" s="209"/>
      <c r="E47" s="209"/>
      <c r="F47" s="209"/>
      <c r="G47" s="206" t="s">
        <v>464</v>
      </c>
      <c r="H47" s="206"/>
      <c r="I47" s="206"/>
      <c r="J47" s="206"/>
      <c r="K47" s="206"/>
      <c r="L47" s="206"/>
    </row>
    <row r="48" spans="1:12" customFormat="1" ht="15.95" customHeight="1" x14ac:dyDescent="0.25">
      <c r="A48" s="210" t="s">
        <v>401</v>
      </c>
      <c r="B48" s="210"/>
      <c r="C48" s="210"/>
      <c r="D48" s="210"/>
      <c r="E48" s="210"/>
      <c r="F48" s="210"/>
      <c r="G48" s="206" t="s">
        <v>464</v>
      </c>
      <c r="H48" s="206"/>
      <c r="I48" s="206"/>
      <c r="J48" s="206"/>
      <c r="K48" s="206"/>
      <c r="L48" s="206"/>
    </row>
    <row r="49" spans="1:12" customFormat="1" ht="15.95" customHeight="1" x14ac:dyDescent="0.25">
      <c r="A49" s="210" t="s">
        <v>419</v>
      </c>
      <c r="B49" s="210"/>
      <c r="C49" s="210"/>
      <c r="D49" s="210"/>
      <c r="E49" s="210"/>
      <c r="F49" s="210"/>
      <c r="G49" s="206" t="s">
        <v>464</v>
      </c>
      <c r="H49" s="206"/>
      <c r="I49" s="206"/>
      <c r="J49" s="206"/>
      <c r="K49" s="206"/>
      <c r="L49" s="206"/>
    </row>
    <row r="50" spans="1:12" customFormat="1" ht="15.95" customHeight="1" x14ac:dyDescent="0.25">
      <c r="A50" s="210" t="s">
        <v>420</v>
      </c>
      <c r="B50" s="210"/>
      <c r="C50" s="210"/>
      <c r="D50" s="210"/>
      <c r="E50" s="210"/>
      <c r="F50" s="210"/>
      <c r="G50" s="206" t="s">
        <v>464</v>
      </c>
      <c r="H50" s="206"/>
      <c r="I50" s="206"/>
      <c r="J50" s="206"/>
      <c r="K50" s="206"/>
      <c r="L50" s="206"/>
    </row>
    <row r="51" spans="1:12" customFormat="1" ht="15.95" customHeight="1" x14ac:dyDescent="0.25">
      <c r="A51" s="209" t="s">
        <v>421</v>
      </c>
      <c r="B51" s="209"/>
      <c r="C51" s="209"/>
      <c r="D51" s="209"/>
      <c r="E51" s="209"/>
      <c r="F51" s="209"/>
      <c r="G51" s="206" t="s">
        <v>464</v>
      </c>
      <c r="H51" s="206"/>
      <c r="I51" s="206"/>
      <c r="J51" s="206"/>
      <c r="K51" s="206"/>
      <c r="L51" s="206"/>
    </row>
    <row r="52" spans="1:12" customFormat="1" ht="15.95" customHeight="1" x14ac:dyDescent="0.25">
      <c r="A52" s="209" t="s">
        <v>422</v>
      </c>
      <c r="B52" s="209"/>
      <c r="C52" s="209"/>
      <c r="D52" s="209"/>
      <c r="E52" s="209"/>
      <c r="F52" s="209"/>
      <c r="G52" s="206" t="s">
        <v>464</v>
      </c>
      <c r="H52" s="206"/>
      <c r="I52" s="206"/>
      <c r="J52" s="206"/>
      <c r="K52" s="206"/>
      <c r="L52" s="206"/>
    </row>
    <row r="53" spans="1:12" customFormat="1" ht="15.95" customHeight="1" x14ac:dyDescent="0.25">
      <c r="A53" s="205" t="s">
        <v>423</v>
      </c>
      <c r="B53" s="205"/>
      <c r="C53" s="205"/>
      <c r="D53" s="205"/>
      <c r="E53" s="205"/>
      <c r="F53" s="205"/>
      <c r="G53" s="206" t="s">
        <v>464</v>
      </c>
      <c r="H53" s="206"/>
      <c r="I53" s="206"/>
      <c r="J53" s="206"/>
      <c r="K53" s="206"/>
      <c r="L53" s="206"/>
    </row>
    <row r="54" spans="1:12" customFormat="1" ht="15.95" customHeight="1" x14ac:dyDescent="0.25">
      <c r="A54" s="207" t="s">
        <v>424</v>
      </c>
      <c r="B54" s="207"/>
      <c r="C54" s="207"/>
      <c r="D54" s="207"/>
      <c r="E54" s="207"/>
      <c r="F54" s="207"/>
      <c r="G54" s="206" t="s">
        <v>464</v>
      </c>
      <c r="H54" s="206"/>
      <c r="I54" s="206"/>
      <c r="J54" s="206"/>
      <c r="K54" s="206"/>
      <c r="L54" s="206"/>
    </row>
    <row r="55" spans="1:12" customFormat="1" ht="15.95" customHeight="1" x14ac:dyDescent="0.25">
      <c r="A55" s="208" t="s">
        <v>425</v>
      </c>
      <c r="B55" s="208"/>
      <c r="C55" s="208"/>
      <c r="D55" s="208"/>
      <c r="E55" s="208"/>
      <c r="F55" s="208"/>
      <c r="G55" s="206" t="s">
        <v>464</v>
      </c>
      <c r="H55" s="206"/>
      <c r="I55" s="206"/>
      <c r="J55" s="206"/>
      <c r="K55" s="206"/>
      <c r="L55" s="206"/>
    </row>
    <row r="56" spans="1:12" customFormat="1" ht="29.1" customHeight="1" x14ac:dyDescent="0.25">
      <c r="A56" s="209" t="s">
        <v>426</v>
      </c>
      <c r="B56" s="209"/>
      <c r="C56" s="209"/>
      <c r="D56" s="209"/>
      <c r="E56" s="209"/>
      <c r="F56" s="209"/>
      <c r="G56" s="206" t="s">
        <v>464</v>
      </c>
      <c r="H56" s="206"/>
      <c r="I56" s="206"/>
      <c r="J56" s="206"/>
      <c r="K56" s="206"/>
      <c r="L56" s="206"/>
    </row>
    <row r="57" spans="1:12" customFormat="1" ht="29.1" customHeight="1" x14ac:dyDescent="0.25">
      <c r="A57" s="209" t="s">
        <v>427</v>
      </c>
      <c r="B57" s="209"/>
      <c r="C57" s="209"/>
      <c r="D57" s="209"/>
      <c r="E57" s="209"/>
      <c r="F57" s="209"/>
      <c r="G57" s="206" t="s">
        <v>465</v>
      </c>
      <c r="H57" s="206"/>
      <c r="I57" s="206"/>
      <c r="J57" s="206"/>
      <c r="K57" s="206"/>
      <c r="L57" s="206"/>
    </row>
    <row r="58" spans="1:12" customFormat="1" ht="15" customHeight="1" x14ac:dyDescent="0.25">
      <c r="A58" s="205" t="s">
        <v>428</v>
      </c>
      <c r="B58" s="205"/>
      <c r="C58" s="205"/>
      <c r="D58" s="205"/>
      <c r="E58" s="205"/>
      <c r="F58" s="205"/>
      <c r="G58" s="206" t="s">
        <v>429</v>
      </c>
      <c r="H58" s="206"/>
      <c r="I58" s="206"/>
      <c r="J58" s="206"/>
      <c r="K58" s="206"/>
      <c r="L58" s="206"/>
    </row>
    <row r="59" spans="1:12" customFormat="1" ht="15" customHeight="1" x14ac:dyDescent="0.25">
      <c r="A59" s="207" t="s">
        <v>430</v>
      </c>
      <c r="B59" s="207"/>
      <c r="C59" s="207"/>
      <c r="D59" s="207"/>
      <c r="E59" s="207"/>
      <c r="F59" s="207"/>
      <c r="G59" s="206"/>
      <c r="H59" s="206"/>
      <c r="I59" s="206"/>
      <c r="J59" s="206"/>
      <c r="K59" s="206"/>
      <c r="L59" s="206"/>
    </row>
    <row r="60" spans="1:12" customFormat="1" ht="15" customHeight="1" x14ac:dyDescent="0.25">
      <c r="A60" s="207" t="s">
        <v>431</v>
      </c>
      <c r="B60" s="207"/>
      <c r="C60" s="207"/>
      <c r="D60" s="207"/>
      <c r="E60" s="207"/>
      <c r="F60" s="207"/>
      <c r="G60" s="206"/>
      <c r="H60" s="206"/>
      <c r="I60" s="206"/>
      <c r="J60" s="206"/>
      <c r="K60" s="206"/>
      <c r="L60" s="206"/>
    </row>
    <row r="61" spans="1:12" customFormat="1" ht="15" customHeight="1" x14ac:dyDescent="0.25">
      <c r="A61" s="207" t="s">
        <v>432</v>
      </c>
      <c r="B61" s="207"/>
      <c r="C61" s="207"/>
      <c r="D61" s="207"/>
      <c r="E61" s="207"/>
      <c r="F61" s="207"/>
      <c r="G61" s="206"/>
      <c r="H61" s="206"/>
      <c r="I61" s="206"/>
      <c r="J61" s="206"/>
      <c r="K61" s="206"/>
      <c r="L61" s="206"/>
    </row>
    <row r="62" spans="1:12" customFormat="1" ht="15" customHeight="1" x14ac:dyDescent="0.25">
      <c r="A62" s="208" t="s">
        <v>433</v>
      </c>
      <c r="B62" s="208"/>
      <c r="C62" s="208"/>
      <c r="D62" s="208"/>
      <c r="E62" s="208"/>
      <c r="F62" s="208"/>
      <c r="G62" s="206"/>
      <c r="H62" s="206"/>
      <c r="I62" s="206"/>
      <c r="J62" s="206"/>
      <c r="K62" s="206"/>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B1"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
        <v>495</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I_000-56-1-07.10-0215</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tr">
        <f>'1. паспорт местоположение '!A15:C15</f>
        <v>Приобретение бурильно-крановых машин (2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topLeftCell="B1"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495</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I_000-56-1-07.10-0215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бурильно-крановых машин (2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495</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I_000-56-1-07.10-0215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бурильно-крановых машин (2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6" sqref="C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
        <v>495</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I_000-56-1-07.10-0215</v>
      </c>
      <c r="B12" s="146"/>
      <c r="C12" s="146"/>
    </row>
    <row r="13" spans="1:3" x14ac:dyDescent="0.25">
      <c r="A13" s="144" t="s">
        <v>6</v>
      </c>
      <c r="B13" s="144"/>
      <c r="C13" s="144"/>
    </row>
    <row r="15" spans="1:3" x14ac:dyDescent="0.25">
      <c r="A15" s="143" t="str">
        <f>'1. паспорт местоположение '!A15:C15</f>
        <v>Приобретение бурильно-крановых машин (2 шт.)</v>
      </c>
      <c r="B15" s="143"/>
      <c r="C15" s="143"/>
    </row>
    <row r="16" spans="1:3" x14ac:dyDescent="0.25">
      <c r="A16" s="144" t="s">
        <v>7</v>
      </c>
      <c r="B16" s="144"/>
      <c r="C16" s="144"/>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478</v>
      </c>
    </row>
    <row r="23" spans="1:3" ht="31.5" customHeight="1" x14ac:dyDescent="0.25">
      <c r="A23" s="5">
        <v>2</v>
      </c>
      <c r="B23" s="2" t="s">
        <v>91</v>
      </c>
      <c r="C23" s="28" t="str">
        <f>A15</f>
        <v>Приобретение бурильно-крановых машин (2 шт.)</v>
      </c>
    </row>
    <row r="24" spans="1:3" ht="47.25" x14ac:dyDescent="0.25">
      <c r="A24" s="5">
        <v>3</v>
      </c>
      <c r="B24" s="2" t="s">
        <v>92</v>
      </c>
      <c r="C24" s="120" t="s">
        <v>502</v>
      </c>
    </row>
    <row r="25" spans="1:3" ht="31.5" x14ac:dyDescent="0.25">
      <c r="A25" s="5">
        <v>4</v>
      </c>
      <c r="B25" s="2" t="s">
        <v>93</v>
      </c>
      <c r="C25" s="142" t="s">
        <v>503</v>
      </c>
    </row>
    <row r="26" spans="1:3" ht="31.5" x14ac:dyDescent="0.25">
      <c r="A26" s="5">
        <v>5</v>
      </c>
      <c r="B26" s="2" t="s">
        <v>94</v>
      </c>
      <c r="C26" s="35" t="s">
        <v>440</v>
      </c>
    </row>
    <row r="27" spans="1:3" ht="31.5" customHeight="1" x14ac:dyDescent="0.25">
      <c r="A27" s="5">
        <v>6</v>
      </c>
      <c r="B27" s="2" t="s">
        <v>95</v>
      </c>
      <c r="C27" s="34" t="s">
        <v>485</v>
      </c>
    </row>
    <row r="28" spans="1:3" x14ac:dyDescent="0.25">
      <c r="A28" s="5">
        <v>7</v>
      </c>
      <c r="B28" s="2" t="s">
        <v>96</v>
      </c>
      <c r="C28" s="28">
        <v>2022</v>
      </c>
    </row>
    <row r="29" spans="1:3" x14ac:dyDescent="0.25">
      <c r="A29" s="5">
        <v>8</v>
      </c>
      <c r="B29" s="2" t="s">
        <v>97</v>
      </c>
      <c r="C29" s="28">
        <v>2025</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6" sqref="A6:Z6"/>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L1" s="150" t="s">
        <v>495</v>
      </c>
      <c r="M1" s="150"/>
      <c r="N1" s="150"/>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I_000-56-1-07.10-0215</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3" t="str">
        <f>'1. паспорт местоположение '!A15:C15</f>
        <v>Приобретение бурильно-крановых машин (2 шт.)</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
        <v>495</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I_000-56-1-07.10-0215</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3" t="str">
        <f>'1. паспорт местоположение '!A15:C15</f>
        <v>Приобретение бурильно-крановых машин (2 шт.)</v>
      </c>
      <c r="B15" s="143"/>
      <c r="C15" s="143"/>
      <c r="D15" s="143"/>
      <c r="E15" s="143"/>
      <c r="F15" s="143"/>
      <c r="G15" s="143"/>
      <c r="H15" s="143"/>
      <c r="I15" s="143"/>
      <c r="J15" s="143"/>
      <c r="K15" s="143"/>
      <c r="L15" s="143"/>
      <c r="M15" s="143"/>
      <c r="N15" s="143"/>
      <c r="O15" s="143"/>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O24" sqref="O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2"/>
      <c r="B1" s="122"/>
      <c r="C1" s="123" t="s">
        <v>483</v>
      </c>
      <c r="D1" s="122"/>
      <c r="E1" s="122"/>
      <c r="F1" s="122"/>
      <c r="G1" s="122"/>
      <c r="H1" s="122"/>
      <c r="I1" s="122"/>
      <c r="J1" s="123" t="s">
        <v>0</v>
      </c>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row>
    <row r="2" spans="1:66" ht="15.95" customHeight="1" x14ac:dyDescent="0.25">
      <c r="A2" s="122"/>
      <c r="B2" s="122"/>
      <c r="C2" s="123" t="s">
        <v>483</v>
      </c>
      <c r="D2" s="122"/>
      <c r="E2" s="122"/>
      <c r="F2" s="122"/>
      <c r="G2" s="122"/>
      <c r="H2" s="122"/>
      <c r="I2" s="122"/>
      <c r="J2" s="123" t="s">
        <v>1</v>
      </c>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row>
    <row r="3" spans="1:66" ht="15.95" customHeight="1" x14ac:dyDescent="0.25">
      <c r="A3" s="122"/>
      <c r="B3" s="122"/>
      <c r="C3" s="123" t="s">
        <v>483</v>
      </c>
      <c r="D3" s="122"/>
      <c r="E3" s="122"/>
      <c r="F3" s="122"/>
      <c r="G3" s="122"/>
      <c r="H3" s="122"/>
      <c r="I3" s="122"/>
      <c r="J3" s="123" t="s">
        <v>2</v>
      </c>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row>
    <row r="4" spans="1:66" ht="11.45" customHeight="1" x14ac:dyDescent="0.25">
      <c r="A4" s="12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row>
    <row r="5" spans="1:66" ht="15.95" customHeight="1" x14ac:dyDescent="0.25">
      <c r="A5" s="171" t="s">
        <v>496</v>
      </c>
      <c r="B5" s="171"/>
      <c r="C5" s="171"/>
      <c r="D5" s="171"/>
      <c r="E5" s="171"/>
      <c r="F5" s="171"/>
      <c r="G5" s="171"/>
      <c r="H5" s="171"/>
      <c r="I5" s="171"/>
      <c r="J5" s="171"/>
      <c r="K5" s="171"/>
      <c r="L5" s="171"/>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row>
    <row r="6" spans="1:66" ht="11.45" customHeight="1" x14ac:dyDescent="0.25">
      <c r="A6" s="122"/>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2"/>
      <c r="BJ6" s="122"/>
      <c r="BK6" s="122"/>
      <c r="BL6" s="122"/>
      <c r="BM6" s="122"/>
      <c r="BN6" s="122"/>
    </row>
    <row r="7" spans="1:66" ht="18.95" customHeight="1" x14ac:dyDescent="0.3">
      <c r="A7" s="172" t="s">
        <v>441</v>
      </c>
      <c r="B7" s="172"/>
      <c r="C7" s="172"/>
      <c r="D7" s="172"/>
      <c r="E7" s="172"/>
      <c r="F7" s="172"/>
      <c r="G7" s="172"/>
      <c r="H7" s="172"/>
      <c r="I7" s="172"/>
      <c r="J7" s="172"/>
      <c r="K7" s="172"/>
      <c r="L7" s="17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c r="BL7" s="122"/>
      <c r="BM7" s="122"/>
      <c r="BN7" s="122"/>
    </row>
    <row r="8" spans="1:66" ht="11.45" customHeight="1" x14ac:dyDescent="0.25">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c r="BC8" s="122"/>
      <c r="BD8" s="122"/>
      <c r="BE8" s="122"/>
      <c r="BF8" s="122"/>
      <c r="BG8" s="122"/>
      <c r="BH8" s="122"/>
      <c r="BI8" s="122"/>
      <c r="BJ8" s="122"/>
      <c r="BK8" s="122"/>
      <c r="BL8" s="122"/>
      <c r="BM8" s="122"/>
      <c r="BN8" s="122"/>
    </row>
    <row r="9" spans="1:66" ht="15.95" customHeight="1" x14ac:dyDescent="0.25">
      <c r="A9" s="171" t="s">
        <v>4</v>
      </c>
      <c r="B9" s="171"/>
      <c r="C9" s="171"/>
      <c r="D9" s="171"/>
      <c r="E9" s="171"/>
      <c r="F9" s="171"/>
      <c r="G9" s="171"/>
      <c r="H9" s="171"/>
      <c r="I9" s="171"/>
      <c r="J9" s="171"/>
      <c r="K9" s="171"/>
      <c r="L9" s="171"/>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c r="BL9" s="122"/>
      <c r="BM9" s="122"/>
      <c r="BN9" s="122"/>
    </row>
    <row r="10" spans="1:66" ht="15.95" customHeight="1" x14ac:dyDescent="0.25">
      <c r="A10" s="173" t="s">
        <v>442</v>
      </c>
      <c r="B10" s="173"/>
      <c r="C10" s="173"/>
      <c r="D10" s="173"/>
      <c r="E10" s="173"/>
      <c r="F10" s="173"/>
      <c r="G10" s="173"/>
      <c r="H10" s="173"/>
      <c r="I10" s="173"/>
      <c r="J10" s="173"/>
      <c r="K10" s="173"/>
      <c r="L10" s="173"/>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row>
    <row r="11" spans="1:66" ht="11.45" customHeight="1" x14ac:dyDescent="0.2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c r="BL11" s="122"/>
      <c r="BM11" s="122"/>
      <c r="BN11" s="122"/>
    </row>
    <row r="12" spans="1:66" ht="15.95" customHeight="1" x14ac:dyDescent="0.25">
      <c r="A12" s="171" t="s">
        <v>486</v>
      </c>
      <c r="B12" s="171"/>
      <c r="C12" s="171"/>
      <c r="D12" s="171"/>
      <c r="E12" s="171"/>
      <c r="F12" s="171"/>
      <c r="G12" s="171"/>
      <c r="H12" s="171"/>
      <c r="I12" s="171"/>
      <c r="J12" s="171"/>
      <c r="K12" s="171"/>
      <c r="L12" s="171"/>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row>
    <row r="13" spans="1:66" ht="15.95" customHeight="1" x14ac:dyDescent="0.25">
      <c r="A13" s="173" t="s">
        <v>443</v>
      </c>
      <c r="B13" s="173"/>
      <c r="C13" s="173"/>
      <c r="D13" s="173"/>
      <c r="E13" s="173"/>
      <c r="F13" s="173"/>
      <c r="G13" s="173"/>
      <c r="H13" s="173"/>
      <c r="I13" s="173"/>
      <c r="J13" s="173"/>
      <c r="K13" s="173"/>
      <c r="L13" s="173"/>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row>
    <row r="14" spans="1:66" ht="11.45" customHeight="1" x14ac:dyDescent="0.2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row>
    <row r="15" spans="1:66" ht="15.95" customHeight="1" x14ac:dyDescent="0.25">
      <c r="A15" s="174" t="str">
        <f>'4. паспортбюджет '!A15:O15</f>
        <v>Приобретение бурильно-крановых машин (2 шт.)</v>
      </c>
      <c r="B15" s="174"/>
      <c r="C15" s="174"/>
      <c r="D15" s="174"/>
      <c r="E15" s="174"/>
      <c r="F15" s="174"/>
      <c r="G15" s="174"/>
      <c r="H15" s="174"/>
      <c r="I15" s="174"/>
      <c r="J15" s="174"/>
      <c r="K15" s="174"/>
      <c r="L15" s="174"/>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G15" s="122"/>
      <c r="BH15" s="122"/>
      <c r="BI15" s="122"/>
      <c r="BJ15" s="122"/>
      <c r="BK15" s="122"/>
      <c r="BL15" s="122"/>
      <c r="BM15" s="122"/>
      <c r="BN15" s="122"/>
    </row>
    <row r="16" spans="1:66" ht="15.95" customHeight="1" x14ac:dyDescent="0.25">
      <c r="A16" s="173" t="s">
        <v>444</v>
      </c>
      <c r="B16" s="173"/>
      <c r="C16" s="173"/>
      <c r="D16" s="173"/>
      <c r="E16" s="173"/>
      <c r="F16" s="173"/>
      <c r="G16" s="173"/>
      <c r="H16" s="173"/>
      <c r="I16" s="173"/>
      <c r="J16" s="173"/>
      <c r="K16" s="173"/>
      <c r="L16" s="173"/>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c r="BK16" s="122"/>
      <c r="BL16" s="122"/>
      <c r="BM16" s="122"/>
      <c r="BN16" s="122"/>
    </row>
    <row r="17" spans="1:66" ht="11.45" customHeight="1" x14ac:dyDescent="0.25">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c r="BK17" s="122"/>
      <c r="BL17" s="122"/>
      <c r="BM17" s="122"/>
      <c r="BN17" s="122"/>
    </row>
    <row r="18" spans="1:66" ht="18.95" customHeight="1" x14ac:dyDescent="0.3">
      <c r="A18" s="175" t="s">
        <v>138</v>
      </c>
      <c r="B18" s="175"/>
      <c r="C18" s="175"/>
      <c r="D18" s="175"/>
      <c r="E18" s="175"/>
      <c r="F18" s="175"/>
      <c r="G18" s="175"/>
      <c r="H18" s="175"/>
      <c r="I18" s="175"/>
      <c r="J18" s="175"/>
      <c r="K18" s="175"/>
      <c r="L18" s="175"/>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c r="BN18" s="122"/>
    </row>
    <row r="19" spans="1:66" ht="11.45" customHeight="1" x14ac:dyDescent="0.25">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c r="BM19" s="122"/>
      <c r="BN19" s="122"/>
    </row>
    <row r="20" spans="1:66" ht="15.95" customHeight="1" thickBot="1" x14ac:dyDescent="0.3">
      <c r="A20" s="176" t="s">
        <v>139</v>
      </c>
      <c r="B20" s="176"/>
      <c r="C20" s="176"/>
      <c r="D20" s="176"/>
      <c r="E20" s="176" t="s">
        <v>140</v>
      </c>
      <c r="F20" s="176"/>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row>
    <row r="21" spans="1:66" ht="15.95" customHeight="1" thickBot="1" x14ac:dyDescent="0.3">
      <c r="A21" s="166" t="s">
        <v>141</v>
      </c>
      <c r="B21" s="166"/>
      <c r="C21" s="166"/>
      <c r="D21" s="166"/>
      <c r="E21" s="177">
        <v>8738675.5</v>
      </c>
      <c r="F21" s="177"/>
      <c r="G21" s="122"/>
      <c r="H21" s="176" t="s">
        <v>142</v>
      </c>
      <c r="I21" s="176"/>
      <c r="J21" s="176"/>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c r="BM21" s="122"/>
      <c r="BN21" s="122"/>
    </row>
    <row r="22" spans="1:66" ht="15.95" customHeight="1" thickBot="1" x14ac:dyDescent="0.3">
      <c r="A22" s="168" t="s">
        <v>143</v>
      </c>
      <c r="B22" s="168"/>
      <c r="C22" s="168"/>
      <c r="D22" s="168"/>
      <c r="E22" s="169"/>
      <c r="F22" s="169"/>
      <c r="G22" s="124"/>
      <c r="H22" s="163" t="s">
        <v>144</v>
      </c>
      <c r="I22" s="163"/>
      <c r="J22" s="163"/>
      <c r="K22" s="167" t="s">
        <v>429</v>
      </c>
      <c r="L22" s="167"/>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row>
    <row r="23" spans="1:66" ht="32.1" customHeight="1" thickBot="1" x14ac:dyDescent="0.3">
      <c r="A23" s="168" t="s">
        <v>145</v>
      </c>
      <c r="B23" s="168"/>
      <c r="C23" s="168"/>
      <c r="D23" s="168"/>
      <c r="E23" s="165">
        <v>20</v>
      </c>
      <c r="F23" s="165"/>
      <c r="G23" s="124"/>
      <c r="H23" s="163" t="s">
        <v>146</v>
      </c>
      <c r="I23" s="163"/>
      <c r="J23" s="163"/>
      <c r="K23" s="167" t="s">
        <v>429</v>
      </c>
      <c r="L23" s="167"/>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row>
    <row r="24" spans="1:66" ht="48" customHeight="1" thickBot="1" x14ac:dyDescent="0.3">
      <c r="A24" s="164" t="s">
        <v>147</v>
      </c>
      <c r="B24" s="164"/>
      <c r="C24" s="164"/>
      <c r="D24" s="164"/>
      <c r="E24" s="165">
        <v>1</v>
      </c>
      <c r="F24" s="165"/>
      <c r="G24" s="124"/>
      <c r="H24" s="163" t="s">
        <v>148</v>
      </c>
      <c r="I24" s="163"/>
      <c r="J24" s="163"/>
      <c r="K24" s="169"/>
      <c r="L24" s="169"/>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c r="BM24" s="122"/>
      <c r="BN24" s="122"/>
    </row>
    <row r="25" spans="1:66" ht="15.95" customHeight="1" thickBot="1" x14ac:dyDescent="0.3">
      <c r="A25" s="166" t="s">
        <v>149</v>
      </c>
      <c r="B25" s="166"/>
      <c r="C25" s="166"/>
      <c r="D25" s="166"/>
      <c r="E25" s="169"/>
      <c r="F25" s="169"/>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row>
    <row r="26" spans="1:66" ht="15.95" customHeight="1" thickBot="1" x14ac:dyDescent="0.3">
      <c r="A26" s="168" t="s">
        <v>150</v>
      </c>
      <c r="B26" s="168"/>
      <c r="C26" s="168"/>
      <c r="D26" s="168"/>
      <c r="E26" s="169"/>
      <c r="F26" s="169"/>
      <c r="G26" s="122"/>
      <c r="H26" s="178" t="s">
        <v>488</v>
      </c>
      <c r="I26" s="178"/>
      <c r="J26" s="178"/>
      <c r="K26" s="178"/>
      <c r="L26" s="178"/>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c r="BL26" s="122"/>
      <c r="BM26" s="122"/>
      <c r="BN26" s="122"/>
    </row>
    <row r="27" spans="1:66" ht="15.95" customHeight="1" thickBot="1" x14ac:dyDescent="0.3">
      <c r="A27" s="168" t="s">
        <v>151</v>
      </c>
      <c r="B27" s="168"/>
      <c r="C27" s="168"/>
      <c r="D27" s="168"/>
      <c r="E27" s="169"/>
      <c r="F27" s="169"/>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2"/>
      <c r="BL27" s="122"/>
      <c r="BM27" s="122"/>
      <c r="BN27" s="122"/>
    </row>
    <row r="28" spans="1:66" ht="32.1" customHeight="1" thickBot="1" x14ac:dyDescent="0.3">
      <c r="A28" s="168" t="s">
        <v>152</v>
      </c>
      <c r="B28" s="168"/>
      <c r="C28" s="168"/>
      <c r="D28" s="168"/>
      <c r="E28" s="169"/>
      <c r="F28" s="169"/>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row>
    <row r="29" spans="1:66" ht="15.95" customHeight="1" thickBot="1" x14ac:dyDescent="0.3">
      <c r="A29" s="168" t="s">
        <v>153</v>
      </c>
      <c r="B29" s="168"/>
      <c r="C29" s="168"/>
      <c r="D29" s="168"/>
      <c r="E29" s="169"/>
      <c r="F29" s="169"/>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c r="BD29" s="122"/>
      <c r="BE29" s="122"/>
      <c r="BF29" s="122"/>
      <c r="BG29" s="122"/>
      <c r="BH29" s="122"/>
      <c r="BI29" s="122"/>
      <c r="BJ29" s="122"/>
      <c r="BK29" s="122"/>
      <c r="BL29" s="122"/>
      <c r="BM29" s="122"/>
      <c r="BN29" s="122"/>
    </row>
    <row r="30" spans="1:66" ht="15.95" customHeight="1" thickBot="1" x14ac:dyDescent="0.3">
      <c r="A30" s="168" t="s">
        <v>154</v>
      </c>
      <c r="B30" s="168"/>
      <c r="C30" s="168"/>
      <c r="D30" s="168"/>
      <c r="E30" s="169"/>
      <c r="F30" s="169"/>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row>
    <row r="31" spans="1:66" ht="15.95" customHeight="1" thickBot="1" x14ac:dyDescent="0.3">
      <c r="A31" s="168"/>
      <c r="B31" s="168"/>
      <c r="C31" s="168"/>
      <c r="D31" s="168"/>
      <c r="E31" s="167"/>
      <c r="F31" s="167"/>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c r="BL31" s="122"/>
      <c r="BM31" s="122"/>
      <c r="BN31" s="122"/>
    </row>
    <row r="32" spans="1:66" ht="15.95" customHeight="1" thickBot="1" x14ac:dyDescent="0.3">
      <c r="A32" s="164" t="s">
        <v>155</v>
      </c>
      <c r="B32" s="164"/>
      <c r="C32" s="164"/>
      <c r="D32" s="164"/>
      <c r="E32" s="165">
        <v>20</v>
      </c>
      <c r="F32" s="165"/>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row>
    <row r="33" spans="1:66" ht="15.95" customHeight="1" thickBot="1" x14ac:dyDescent="0.3">
      <c r="A33" s="166"/>
      <c r="B33" s="166"/>
      <c r="C33" s="166"/>
      <c r="D33" s="166"/>
      <c r="E33" s="167"/>
      <c r="F33" s="167"/>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2"/>
      <c r="BA33" s="122"/>
      <c r="BB33" s="122"/>
      <c r="BC33" s="122"/>
      <c r="BD33" s="122"/>
      <c r="BE33" s="122"/>
      <c r="BF33" s="122"/>
      <c r="BG33" s="122"/>
      <c r="BH33" s="122"/>
      <c r="BI33" s="122"/>
      <c r="BJ33" s="122"/>
      <c r="BK33" s="122"/>
      <c r="BL33" s="122"/>
      <c r="BM33" s="122"/>
      <c r="BN33" s="122"/>
    </row>
    <row r="34" spans="1:66" ht="15.95" customHeight="1" thickBot="1" x14ac:dyDescent="0.3">
      <c r="A34" s="168" t="s">
        <v>156</v>
      </c>
      <c r="B34" s="168"/>
      <c r="C34" s="168"/>
      <c r="D34" s="168"/>
      <c r="E34" s="169"/>
      <c r="F34" s="169"/>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row>
    <row r="35" spans="1:66" ht="15.95" customHeight="1" thickBot="1" x14ac:dyDescent="0.3">
      <c r="A35" s="164" t="s">
        <v>157</v>
      </c>
      <c r="B35" s="164"/>
      <c r="C35" s="164"/>
      <c r="D35" s="164"/>
      <c r="E35" s="169"/>
      <c r="F35" s="169"/>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row>
    <row r="36" spans="1:66" ht="15.95" customHeight="1" thickBot="1" x14ac:dyDescent="0.3">
      <c r="A36" s="166" t="s">
        <v>158</v>
      </c>
      <c r="B36" s="166"/>
      <c r="C36" s="166"/>
      <c r="D36" s="166"/>
      <c r="E36" s="165">
        <v>8</v>
      </c>
      <c r="F36" s="165"/>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c r="BL36" s="122"/>
      <c r="BM36" s="122"/>
      <c r="BN36" s="122"/>
    </row>
    <row r="37" spans="1:66" ht="15.95" customHeight="1" thickBot="1" x14ac:dyDescent="0.3">
      <c r="A37" s="168" t="s">
        <v>159</v>
      </c>
      <c r="B37" s="168"/>
      <c r="C37" s="168"/>
      <c r="D37" s="168"/>
      <c r="E37" s="165">
        <v>12</v>
      </c>
      <c r="F37" s="165"/>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2"/>
      <c r="BK37" s="122"/>
      <c r="BL37" s="122"/>
      <c r="BM37" s="122"/>
      <c r="BN37" s="122"/>
    </row>
    <row r="38" spans="1:66" ht="15.95" customHeight="1" thickBot="1" x14ac:dyDescent="0.3">
      <c r="A38" s="168" t="s">
        <v>160</v>
      </c>
      <c r="B38" s="168"/>
      <c r="C38" s="168"/>
      <c r="D38" s="168"/>
      <c r="E38" s="165">
        <v>12</v>
      </c>
      <c r="F38" s="165"/>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122"/>
      <c r="BB38" s="122"/>
      <c r="BC38" s="122"/>
      <c r="BD38" s="122"/>
      <c r="BE38" s="122"/>
      <c r="BF38" s="122"/>
      <c r="BG38" s="122"/>
      <c r="BH38" s="122"/>
      <c r="BI38" s="122"/>
      <c r="BJ38" s="122"/>
      <c r="BK38" s="122"/>
      <c r="BL38" s="122"/>
      <c r="BM38" s="122"/>
      <c r="BN38" s="122"/>
    </row>
    <row r="39" spans="1:66" ht="15.95" customHeight="1" thickBot="1" x14ac:dyDescent="0.3">
      <c r="A39" s="168" t="s">
        <v>161</v>
      </c>
      <c r="B39" s="168"/>
      <c r="C39" s="168"/>
      <c r="D39" s="168"/>
      <c r="E39" s="169"/>
      <c r="F39" s="169"/>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22"/>
      <c r="BH39" s="122"/>
      <c r="BI39" s="122"/>
      <c r="BJ39" s="122"/>
      <c r="BK39" s="122"/>
      <c r="BL39" s="122"/>
      <c r="BM39" s="122"/>
      <c r="BN39" s="122"/>
    </row>
    <row r="40" spans="1:66" ht="15.95" customHeight="1" thickBot="1" x14ac:dyDescent="0.3">
      <c r="A40" s="168" t="s">
        <v>162</v>
      </c>
      <c r="B40" s="168"/>
      <c r="C40" s="168"/>
      <c r="D40" s="168"/>
      <c r="E40" s="170">
        <v>16.5</v>
      </c>
      <c r="F40" s="170"/>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c r="BB40" s="122"/>
      <c r="BC40" s="122"/>
      <c r="BD40" s="122"/>
      <c r="BE40" s="122"/>
      <c r="BF40" s="122"/>
      <c r="BG40" s="122"/>
      <c r="BH40" s="122"/>
      <c r="BI40" s="122"/>
      <c r="BJ40" s="122"/>
      <c r="BK40" s="122"/>
      <c r="BL40" s="122"/>
      <c r="BM40" s="122"/>
      <c r="BN40" s="122"/>
    </row>
    <row r="41" spans="1:66" ht="15.95" customHeight="1" thickBot="1" x14ac:dyDescent="0.3">
      <c r="A41" s="168" t="s">
        <v>163</v>
      </c>
      <c r="B41" s="168"/>
      <c r="C41" s="168"/>
      <c r="D41" s="168"/>
      <c r="E41" s="165">
        <v>100</v>
      </c>
      <c r="F41" s="165"/>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c r="BB41" s="122"/>
      <c r="BC41" s="122"/>
      <c r="BD41" s="122"/>
      <c r="BE41" s="122"/>
      <c r="BF41" s="122"/>
      <c r="BG41" s="122"/>
      <c r="BH41" s="122"/>
      <c r="BI41" s="122"/>
      <c r="BJ41" s="122"/>
      <c r="BK41" s="122"/>
      <c r="BL41" s="122"/>
      <c r="BM41" s="122"/>
      <c r="BN41" s="122"/>
    </row>
    <row r="42" spans="1:66" ht="15.95" customHeight="1" thickBot="1" x14ac:dyDescent="0.3">
      <c r="A42" s="164" t="s">
        <v>164</v>
      </c>
      <c r="B42" s="164"/>
      <c r="C42" s="164"/>
      <c r="D42" s="164"/>
      <c r="E42" s="170">
        <v>16.5</v>
      </c>
      <c r="F42" s="170"/>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22"/>
      <c r="BH42" s="122"/>
      <c r="BI42" s="122"/>
      <c r="BJ42" s="122"/>
      <c r="BK42" s="122"/>
      <c r="BL42" s="122"/>
      <c r="BM42" s="122"/>
      <c r="BN42" s="122"/>
    </row>
    <row r="43" spans="1:66" ht="15.95" customHeight="1" x14ac:dyDescent="0.25">
      <c r="A43" s="166" t="s">
        <v>165</v>
      </c>
      <c r="B43" s="166"/>
      <c r="C43" s="166"/>
      <c r="D43" s="166"/>
      <c r="E43" s="153" t="s">
        <v>489</v>
      </c>
      <c r="F43" s="153"/>
      <c r="G43" s="125">
        <v>2018</v>
      </c>
      <c r="H43" s="125">
        <v>2019</v>
      </c>
      <c r="I43" s="125">
        <v>2020</v>
      </c>
      <c r="J43" s="125">
        <v>2021</v>
      </c>
      <c r="K43" s="125">
        <v>2022</v>
      </c>
      <c r="L43" s="125">
        <v>2023</v>
      </c>
      <c r="M43" s="125">
        <v>2024</v>
      </c>
      <c r="N43" s="125">
        <v>2025</v>
      </c>
      <c r="O43" s="125">
        <v>2026</v>
      </c>
      <c r="P43" s="125">
        <v>2027</v>
      </c>
      <c r="Q43" s="125">
        <v>2028</v>
      </c>
      <c r="R43" s="125">
        <v>2029</v>
      </c>
      <c r="S43" s="125">
        <v>2030</v>
      </c>
      <c r="T43" s="125">
        <v>2031</v>
      </c>
      <c r="U43" s="125">
        <v>2032</v>
      </c>
      <c r="V43" s="125">
        <v>2033</v>
      </c>
      <c r="W43" s="125">
        <v>2034</v>
      </c>
      <c r="X43" s="125">
        <v>2035</v>
      </c>
      <c r="Y43" s="125">
        <v>2036</v>
      </c>
      <c r="Z43" s="125">
        <v>2037</v>
      </c>
      <c r="AA43" s="125">
        <v>2038</v>
      </c>
      <c r="AB43" s="125">
        <v>2039</v>
      </c>
      <c r="AC43" s="125">
        <v>2040</v>
      </c>
      <c r="AD43" s="125">
        <v>2041</v>
      </c>
      <c r="AE43" s="125">
        <v>2042</v>
      </c>
      <c r="AF43" s="125">
        <v>2043</v>
      </c>
      <c r="AG43" s="125">
        <v>2044</v>
      </c>
      <c r="AH43" s="125">
        <v>2045</v>
      </c>
      <c r="AI43" s="125">
        <v>2046</v>
      </c>
      <c r="AJ43" s="126"/>
      <c r="AK43" s="126"/>
      <c r="AL43" s="126"/>
      <c r="AM43" s="126"/>
      <c r="AN43" s="126" t="s">
        <v>456</v>
      </c>
      <c r="AO43" s="122"/>
      <c r="AP43" s="122"/>
      <c r="AQ43" s="122"/>
      <c r="AR43" s="122"/>
      <c r="AS43" s="122"/>
      <c r="AT43" s="122"/>
      <c r="AU43" s="122"/>
      <c r="AV43" s="122"/>
      <c r="AW43" s="122"/>
      <c r="AX43" s="122"/>
      <c r="AY43" s="122"/>
      <c r="AZ43" s="122"/>
      <c r="BA43" s="122"/>
      <c r="BB43" s="122"/>
      <c r="BC43" s="122"/>
      <c r="BD43" s="122"/>
      <c r="BE43" s="122"/>
      <c r="BF43" s="122"/>
      <c r="BG43" s="122"/>
      <c r="BH43" s="122"/>
      <c r="BI43" s="122"/>
      <c r="BJ43" s="122"/>
      <c r="BK43" s="122"/>
      <c r="BL43" s="122"/>
      <c r="BM43" s="122"/>
      <c r="BN43" s="122"/>
    </row>
    <row r="44" spans="1:66" ht="15.95" customHeight="1" x14ac:dyDescent="0.25">
      <c r="A44" s="154" t="s">
        <v>166</v>
      </c>
      <c r="B44" s="154"/>
      <c r="C44" s="154"/>
      <c r="D44" s="154"/>
      <c r="E44" s="155"/>
      <c r="F44" s="155"/>
      <c r="G44" s="127">
        <v>4.7</v>
      </c>
      <c r="H44" s="128">
        <v>4</v>
      </c>
      <c r="I44" s="128">
        <v>4</v>
      </c>
      <c r="J44" s="128">
        <v>4</v>
      </c>
      <c r="K44" s="128">
        <v>4</v>
      </c>
      <c r="L44" s="128">
        <v>4</v>
      </c>
      <c r="M44" s="128">
        <v>4</v>
      </c>
      <c r="N44" s="128">
        <v>4</v>
      </c>
      <c r="O44" s="128">
        <v>4</v>
      </c>
      <c r="P44" s="128">
        <v>4</v>
      </c>
      <c r="Q44" s="128">
        <v>4</v>
      </c>
      <c r="R44" s="128">
        <v>4</v>
      </c>
      <c r="S44" s="128">
        <v>4</v>
      </c>
      <c r="T44" s="128">
        <v>4</v>
      </c>
      <c r="U44" s="128">
        <v>4</v>
      </c>
      <c r="V44" s="128">
        <v>4</v>
      </c>
      <c r="W44" s="128">
        <v>4</v>
      </c>
      <c r="X44" s="128">
        <v>4</v>
      </c>
      <c r="Y44" s="129"/>
      <c r="Z44" s="129"/>
      <c r="AA44" s="129"/>
      <c r="AB44" s="129"/>
      <c r="AC44" s="129"/>
      <c r="AD44" s="129"/>
      <c r="AE44" s="129"/>
      <c r="AF44" s="129"/>
      <c r="AG44" s="129"/>
      <c r="AH44" s="129"/>
      <c r="AI44" s="129"/>
      <c r="AJ44" s="130"/>
      <c r="AK44" s="130"/>
      <c r="AL44" s="130"/>
      <c r="AM44" s="130"/>
      <c r="AN44" s="129"/>
      <c r="AO44" s="122"/>
      <c r="AP44" s="122"/>
      <c r="AQ44" s="122"/>
      <c r="AR44" s="122"/>
      <c r="AS44" s="122"/>
      <c r="AT44" s="122"/>
      <c r="AU44" s="122"/>
      <c r="AV44" s="122"/>
      <c r="AW44" s="122"/>
      <c r="AX44" s="122"/>
      <c r="AY44" s="122"/>
      <c r="AZ44" s="122"/>
      <c r="BA44" s="122"/>
      <c r="BB44" s="122"/>
      <c r="BC44" s="122"/>
      <c r="BD44" s="122"/>
      <c r="BE44" s="122"/>
      <c r="BF44" s="122"/>
      <c r="BG44" s="122"/>
      <c r="BH44" s="122"/>
      <c r="BI44" s="122"/>
      <c r="BJ44" s="122"/>
      <c r="BK44" s="122"/>
      <c r="BL44" s="122"/>
      <c r="BM44" s="122"/>
      <c r="BN44" s="122"/>
    </row>
    <row r="45" spans="1:66" ht="15.95" customHeight="1" x14ac:dyDescent="0.25">
      <c r="A45" s="154" t="s">
        <v>167</v>
      </c>
      <c r="B45" s="154"/>
      <c r="C45" s="154"/>
      <c r="D45" s="154"/>
      <c r="E45" s="155"/>
      <c r="F45" s="155"/>
      <c r="G45" s="127">
        <v>4.7</v>
      </c>
      <c r="H45" s="127">
        <v>8.9</v>
      </c>
      <c r="I45" s="127">
        <v>13.2</v>
      </c>
      <c r="J45" s="127">
        <v>17.8</v>
      </c>
      <c r="K45" s="127">
        <v>22.5</v>
      </c>
      <c r="L45" s="127">
        <v>27.4</v>
      </c>
      <c r="M45" s="127">
        <v>32.5</v>
      </c>
      <c r="N45" s="127">
        <v>37.799999999999997</v>
      </c>
      <c r="O45" s="127">
        <v>43.3</v>
      </c>
      <c r="P45" s="128">
        <v>49</v>
      </c>
      <c r="Q45" s="128">
        <v>55</v>
      </c>
      <c r="R45" s="127">
        <v>61.2</v>
      </c>
      <c r="S45" s="127">
        <v>67.599999999999994</v>
      </c>
      <c r="T45" s="127">
        <v>74.3</v>
      </c>
      <c r="U45" s="127">
        <v>81.3</v>
      </c>
      <c r="V45" s="127">
        <v>88.6</v>
      </c>
      <c r="W45" s="127">
        <v>96.1</v>
      </c>
      <c r="X45" s="127">
        <v>103.9</v>
      </c>
      <c r="Y45" s="129"/>
      <c r="Z45" s="129"/>
      <c r="AA45" s="129"/>
      <c r="AB45" s="129"/>
      <c r="AC45" s="129"/>
      <c r="AD45" s="129"/>
      <c r="AE45" s="129"/>
      <c r="AF45" s="129"/>
      <c r="AG45" s="129"/>
      <c r="AH45" s="129"/>
      <c r="AI45" s="129"/>
      <c r="AJ45" s="130"/>
      <c r="AK45" s="130"/>
      <c r="AL45" s="130"/>
      <c r="AM45" s="130"/>
      <c r="AN45" s="129"/>
      <c r="AO45" s="122"/>
      <c r="AP45" s="122"/>
      <c r="AQ45" s="122"/>
      <c r="AR45" s="122"/>
      <c r="AS45" s="122"/>
      <c r="AT45" s="122"/>
      <c r="AU45" s="122"/>
      <c r="AV45" s="122"/>
      <c r="AW45" s="122"/>
      <c r="AX45" s="122"/>
      <c r="AY45" s="122"/>
      <c r="AZ45" s="122"/>
      <c r="BA45" s="122"/>
      <c r="BB45" s="122"/>
      <c r="BC45" s="122"/>
      <c r="BD45" s="122"/>
      <c r="BE45" s="122"/>
      <c r="BF45" s="122"/>
      <c r="BG45" s="122"/>
      <c r="BH45" s="122"/>
      <c r="BI45" s="122"/>
      <c r="BJ45" s="122"/>
      <c r="BK45" s="122"/>
      <c r="BL45" s="122"/>
      <c r="BM45" s="122"/>
      <c r="BN45" s="122"/>
    </row>
    <row r="46" spans="1:66" ht="15.95" customHeight="1" x14ac:dyDescent="0.25">
      <c r="A46" s="154" t="s">
        <v>457</v>
      </c>
      <c r="B46" s="154"/>
      <c r="C46" s="154"/>
      <c r="D46" s="154"/>
      <c r="E46" s="155"/>
      <c r="F46" s="155"/>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30"/>
      <c r="AK46" s="130"/>
      <c r="AL46" s="130"/>
      <c r="AM46" s="130"/>
      <c r="AN46" s="129"/>
      <c r="AO46" s="122"/>
      <c r="AP46" s="122"/>
      <c r="AQ46" s="122"/>
      <c r="AR46" s="122"/>
      <c r="AS46" s="122"/>
      <c r="AT46" s="122"/>
      <c r="AU46" s="122"/>
      <c r="AV46" s="122"/>
      <c r="AW46" s="122"/>
      <c r="AX46" s="122"/>
      <c r="AY46" s="122"/>
      <c r="AZ46" s="122"/>
      <c r="BA46" s="122"/>
      <c r="BB46" s="122"/>
      <c r="BC46" s="122"/>
      <c r="BD46" s="122"/>
      <c r="BE46" s="122"/>
      <c r="BF46" s="122"/>
      <c r="BG46" s="122"/>
      <c r="BH46" s="122"/>
      <c r="BI46" s="122"/>
      <c r="BJ46" s="122"/>
      <c r="BK46" s="122"/>
      <c r="BL46" s="122"/>
      <c r="BM46" s="122"/>
      <c r="BN46" s="122"/>
    </row>
    <row r="47" spans="1:66" ht="15.95" customHeight="1" thickBot="1" x14ac:dyDescent="0.3">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c r="BA47" s="122"/>
      <c r="BB47" s="122"/>
      <c r="BC47" s="122"/>
      <c r="BD47" s="122"/>
      <c r="BE47" s="122"/>
      <c r="BF47" s="122"/>
      <c r="BG47" s="122"/>
      <c r="BH47" s="122"/>
      <c r="BI47" s="122"/>
      <c r="BJ47" s="122"/>
      <c r="BK47" s="122"/>
      <c r="BL47" s="122"/>
      <c r="BM47" s="122"/>
      <c r="BN47" s="122"/>
    </row>
    <row r="48" spans="1:66" ht="15.95" customHeight="1" x14ac:dyDescent="0.25">
      <c r="A48" s="156" t="s">
        <v>168</v>
      </c>
      <c r="B48" s="156"/>
      <c r="C48" s="156"/>
      <c r="D48" s="156"/>
      <c r="E48" s="153" t="s">
        <v>490</v>
      </c>
      <c r="F48" s="153"/>
      <c r="G48" s="125">
        <v>2016</v>
      </c>
      <c r="H48" s="125">
        <v>2017</v>
      </c>
      <c r="I48" s="125">
        <v>2018</v>
      </c>
      <c r="J48" s="125">
        <v>2019</v>
      </c>
      <c r="K48" s="125">
        <v>2020</v>
      </c>
      <c r="L48" s="125">
        <v>2021</v>
      </c>
      <c r="M48" s="125">
        <v>2022</v>
      </c>
      <c r="N48" s="125">
        <v>2023</v>
      </c>
      <c r="O48" s="125">
        <v>2024</v>
      </c>
      <c r="P48" s="125">
        <v>2025</v>
      </c>
      <c r="Q48" s="125">
        <v>2026</v>
      </c>
      <c r="R48" s="125">
        <v>2027</v>
      </c>
      <c r="S48" s="125">
        <v>2028</v>
      </c>
      <c r="T48" s="125">
        <v>2029</v>
      </c>
      <c r="U48" s="125">
        <v>2030</v>
      </c>
      <c r="V48" s="125">
        <v>2031</v>
      </c>
      <c r="W48" s="125">
        <v>2032</v>
      </c>
      <c r="X48" s="125">
        <v>2033</v>
      </c>
      <c r="Y48" s="125">
        <v>2034</v>
      </c>
      <c r="Z48" s="125">
        <v>2035</v>
      </c>
      <c r="AA48" s="125">
        <v>2036</v>
      </c>
      <c r="AB48" s="125">
        <v>2037</v>
      </c>
      <c r="AC48" s="125">
        <v>2038</v>
      </c>
      <c r="AD48" s="125">
        <v>2039</v>
      </c>
      <c r="AE48" s="125">
        <v>2040</v>
      </c>
      <c r="AF48" s="125">
        <v>2041</v>
      </c>
      <c r="AG48" s="125">
        <v>2042</v>
      </c>
      <c r="AH48" s="125">
        <v>2043</v>
      </c>
      <c r="AI48" s="125">
        <v>2044</v>
      </c>
      <c r="AJ48" s="126"/>
      <c r="AK48" s="126"/>
      <c r="AL48" s="126"/>
      <c r="AM48" s="126"/>
      <c r="AN48" s="126" t="s">
        <v>456</v>
      </c>
      <c r="AO48" s="122"/>
      <c r="AP48" s="122"/>
      <c r="AQ48" s="122"/>
      <c r="AR48" s="122"/>
      <c r="AS48" s="122"/>
      <c r="AT48" s="122"/>
      <c r="AU48" s="122"/>
      <c r="AV48" s="122"/>
      <c r="AW48" s="122"/>
      <c r="AX48" s="122"/>
      <c r="AY48" s="122"/>
      <c r="AZ48" s="122"/>
      <c r="BA48" s="122"/>
      <c r="BB48" s="122"/>
      <c r="BC48" s="122"/>
      <c r="BD48" s="122"/>
      <c r="BE48" s="122"/>
      <c r="BF48" s="122"/>
      <c r="BG48" s="122"/>
      <c r="BH48" s="122"/>
      <c r="BI48" s="122"/>
      <c r="BJ48" s="122"/>
      <c r="BK48" s="122"/>
      <c r="BL48" s="122"/>
      <c r="BM48" s="122"/>
      <c r="BN48" s="122"/>
    </row>
    <row r="49" spans="1:66" ht="15.95" customHeight="1" x14ac:dyDescent="0.25">
      <c r="A49" s="154" t="s">
        <v>169</v>
      </c>
      <c r="B49" s="154"/>
      <c r="C49" s="154"/>
      <c r="D49" s="154"/>
      <c r="E49" s="155"/>
      <c r="F49" s="155"/>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30"/>
      <c r="AK49" s="130"/>
      <c r="AL49" s="130"/>
      <c r="AM49" s="130"/>
      <c r="AN49" s="129"/>
      <c r="AO49" s="122"/>
      <c r="AP49" s="122"/>
      <c r="AQ49" s="122"/>
      <c r="AR49" s="122"/>
      <c r="AS49" s="122"/>
      <c r="AT49" s="122"/>
      <c r="AU49" s="122"/>
      <c r="AV49" s="122"/>
      <c r="AW49" s="122"/>
      <c r="AX49" s="122"/>
      <c r="AY49" s="122"/>
      <c r="AZ49" s="122"/>
      <c r="BA49" s="122"/>
      <c r="BB49" s="122"/>
      <c r="BC49" s="122"/>
      <c r="BD49" s="122"/>
      <c r="BE49" s="122"/>
      <c r="BF49" s="122"/>
      <c r="BG49" s="122"/>
      <c r="BH49" s="122"/>
      <c r="BI49" s="122"/>
      <c r="BJ49" s="122"/>
      <c r="BK49" s="122"/>
      <c r="BL49" s="122"/>
      <c r="BM49" s="122"/>
      <c r="BN49" s="122"/>
    </row>
    <row r="50" spans="1:66" ht="15.95" customHeight="1" x14ac:dyDescent="0.25">
      <c r="A50" s="154" t="s">
        <v>170</v>
      </c>
      <c r="B50" s="154"/>
      <c r="C50" s="154"/>
      <c r="D50" s="154"/>
      <c r="E50" s="155"/>
      <c r="F50" s="155"/>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30"/>
      <c r="AK50" s="130"/>
      <c r="AL50" s="130"/>
      <c r="AM50" s="130"/>
      <c r="AN50" s="129"/>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c r="BL50" s="122"/>
      <c r="BM50" s="122"/>
      <c r="BN50" s="122"/>
    </row>
    <row r="51" spans="1:66" ht="15.95" customHeight="1" x14ac:dyDescent="0.25">
      <c r="A51" s="154" t="s">
        <v>171</v>
      </c>
      <c r="B51" s="154"/>
      <c r="C51" s="154"/>
      <c r="D51" s="154"/>
      <c r="E51" s="155"/>
      <c r="F51" s="155"/>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30"/>
      <c r="AK51" s="130"/>
      <c r="AL51" s="130"/>
      <c r="AM51" s="130"/>
      <c r="AN51" s="129"/>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row>
    <row r="52" spans="1:66" ht="15.95" customHeight="1" x14ac:dyDescent="0.25">
      <c r="A52" s="154" t="s">
        <v>172</v>
      </c>
      <c r="B52" s="154"/>
      <c r="C52" s="154"/>
      <c r="D52" s="154"/>
      <c r="E52" s="155"/>
      <c r="F52" s="155"/>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30"/>
      <c r="AK52" s="130"/>
      <c r="AL52" s="130"/>
      <c r="AM52" s="130"/>
      <c r="AN52" s="129"/>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row>
    <row r="53" spans="1:66" ht="15.95" customHeight="1" thickBot="1" x14ac:dyDescent="0.3">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122"/>
      <c r="BN53" s="122"/>
    </row>
    <row r="54" spans="1:66" ht="15.95" customHeight="1" x14ac:dyDescent="0.25">
      <c r="A54" s="156" t="s">
        <v>173</v>
      </c>
      <c r="B54" s="156"/>
      <c r="C54" s="156"/>
      <c r="D54" s="156"/>
      <c r="E54" s="153" t="s">
        <v>490</v>
      </c>
      <c r="F54" s="153"/>
      <c r="G54" s="125">
        <v>2016</v>
      </c>
      <c r="H54" s="125">
        <v>2017</v>
      </c>
      <c r="I54" s="125">
        <v>2018</v>
      </c>
      <c r="J54" s="125">
        <v>2019</v>
      </c>
      <c r="K54" s="125">
        <v>2020</v>
      </c>
      <c r="L54" s="125">
        <v>2021</v>
      </c>
      <c r="M54" s="125">
        <v>2022</v>
      </c>
      <c r="N54" s="125">
        <v>2023</v>
      </c>
      <c r="O54" s="125">
        <v>2024</v>
      </c>
      <c r="P54" s="125">
        <v>2025</v>
      </c>
      <c r="Q54" s="125">
        <v>2026</v>
      </c>
      <c r="R54" s="125">
        <v>2027</v>
      </c>
      <c r="S54" s="125">
        <v>2028</v>
      </c>
      <c r="T54" s="125">
        <v>2029</v>
      </c>
      <c r="U54" s="125">
        <v>2030</v>
      </c>
      <c r="V54" s="125">
        <v>2031</v>
      </c>
      <c r="W54" s="125">
        <v>2032</v>
      </c>
      <c r="X54" s="125">
        <v>2033</v>
      </c>
      <c r="Y54" s="125">
        <v>2034</v>
      </c>
      <c r="Z54" s="125">
        <v>2035</v>
      </c>
      <c r="AA54" s="125">
        <v>2036</v>
      </c>
      <c r="AB54" s="125">
        <v>2037</v>
      </c>
      <c r="AC54" s="125">
        <v>2038</v>
      </c>
      <c r="AD54" s="125">
        <v>2039</v>
      </c>
      <c r="AE54" s="125">
        <v>2040</v>
      </c>
      <c r="AF54" s="125">
        <v>2041</v>
      </c>
      <c r="AG54" s="125">
        <v>2042</v>
      </c>
      <c r="AH54" s="125">
        <v>2043</v>
      </c>
      <c r="AI54" s="125">
        <v>2044</v>
      </c>
      <c r="AJ54" s="126"/>
      <c r="AK54" s="126"/>
      <c r="AL54" s="126"/>
      <c r="AM54" s="126"/>
      <c r="AN54" s="126" t="s">
        <v>456</v>
      </c>
      <c r="AO54" s="122"/>
      <c r="AP54" s="122"/>
      <c r="AQ54" s="122"/>
      <c r="AR54" s="122"/>
      <c r="AS54" s="122"/>
      <c r="AT54" s="122"/>
      <c r="AU54" s="122"/>
      <c r="AV54" s="122"/>
      <c r="AW54" s="122"/>
      <c r="AX54" s="122"/>
      <c r="AY54" s="122"/>
      <c r="AZ54" s="122"/>
      <c r="BA54" s="122"/>
      <c r="BB54" s="122"/>
      <c r="BC54" s="122"/>
      <c r="BD54" s="122"/>
      <c r="BE54" s="122"/>
      <c r="BF54" s="122"/>
      <c r="BG54" s="122"/>
      <c r="BH54" s="122"/>
      <c r="BI54" s="122"/>
      <c r="BJ54" s="122"/>
      <c r="BK54" s="122"/>
      <c r="BL54" s="122"/>
      <c r="BM54" s="122"/>
      <c r="BN54" s="122"/>
    </row>
    <row r="55" spans="1:66" ht="15.95" customHeight="1" x14ac:dyDescent="0.25">
      <c r="A55" s="154" t="s">
        <v>174</v>
      </c>
      <c r="B55" s="154"/>
      <c r="C55" s="154"/>
      <c r="D55" s="154"/>
      <c r="E55" s="155"/>
      <c r="F55" s="155"/>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30"/>
      <c r="AK55" s="130"/>
      <c r="AL55" s="130"/>
      <c r="AM55" s="130"/>
      <c r="AN55" s="129"/>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row>
    <row r="56" spans="1:66" ht="15.95" customHeight="1" x14ac:dyDescent="0.25">
      <c r="A56" s="154" t="s">
        <v>175</v>
      </c>
      <c r="B56" s="154"/>
      <c r="C56" s="154"/>
      <c r="D56" s="154"/>
      <c r="E56" s="155"/>
      <c r="F56" s="155"/>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30"/>
      <c r="AK56" s="130"/>
      <c r="AL56" s="130"/>
      <c r="AM56" s="130"/>
      <c r="AN56" s="129"/>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row>
    <row r="57" spans="1:66" ht="15.95" customHeight="1" x14ac:dyDescent="0.25">
      <c r="A57" s="154" t="s">
        <v>176</v>
      </c>
      <c r="B57" s="154"/>
      <c r="C57" s="154"/>
      <c r="D57" s="154"/>
      <c r="E57" s="155"/>
      <c r="F57" s="155"/>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30"/>
      <c r="AK57" s="130"/>
      <c r="AL57" s="130"/>
      <c r="AM57" s="130"/>
      <c r="AN57" s="129"/>
      <c r="AO57" s="122"/>
      <c r="AP57" s="122"/>
      <c r="AQ57" s="122"/>
      <c r="AR57" s="122"/>
      <c r="AS57" s="122"/>
      <c r="AT57" s="122"/>
      <c r="AU57" s="122"/>
      <c r="AV57" s="122"/>
      <c r="AW57" s="122"/>
      <c r="AX57" s="122"/>
      <c r="AY57" s="122"/>
      <c r="AZ57" s="122"/>
      <c r="BA57" s="122"/>
      <c r="BB57" s="122"/>
      <c r="BC57" s="122"/>
      <c r="BD57" s="122"/>
      <c r="BE57" s="122"/>
      <c r="BF57" s="122"/>
      <c r="BG57" s="122"/>
      <c r="BH57" s="122"/>
      <c r="BI57" s="122"/>
      <c r="BJ57" s="122"/>
      <c r="BK57" s="122"/>
      <c r="BL57" s="122"/>
      <c r="BM57" s="122"/>
      <c r="BN57" s="122"/>
    </row>
    <row r="58" spans="1:66" ht="15.95" customHeight="1" x14ac:dyDescent="0.25">
      <c r="A58" s="154" t="s">
        <v>458</v>
      </c>
      <c r="B58" s="154"/>
      <c r="C58" s="154"/>
      <c r="D58" s="154"/>
      <c r="E58" s="155"/>
      <c r="F58" s="155"/>
      <c r="G58" s="131">
        <v>-27950</v>
      </c>
      <c r="H58" s="131">
        <v>-28978</v>
      </c>
      <c r="I58" s="131">
        <v>-30047</v>
      </c>
      <c r="J58" s="131">
        <v>-31159</v>
      </c>
      <c r="K58" s="131">
        <v>-32315</v>
      </c>
      <c r="L58" s="131">
        <v>-33518</v>
      </c>
      <c r="M58" s="131">
        <v>-34769</v>
      </c>
      <c r="N58" s="131">
        <v>-36069</v>
      </c>
      <c r="O58" s="131">
        <v>-37422</v>
      </c>
      <c r="P58" s="131">
        <v>-38829</v>
      </c>
      <c r="Q58" s="131">
        <v>-40292</v>
      </c>
      <c r="R58" s="131">
        <v>-41814</v>
      </c>
      <c r="S58" s="131">
        <v>-43397</v>
      </c>
      <c r="T58" s="131">
        <v>-45042</v>
      </c>
      <c r="U58" s="131">
        <v>-46754</v>
      </c>
      <c r="V58" s="131">
        <v>-48534</v>
      </c>
      <c r="W58" s="131">
        <v>-50386</v>
      </c>
      <c r="X58" s="131">
        <v>-52311</v>
      </c>
      <c r="Y58" s="129"/>
      <c r="Z58" s="129"/>
      <c r="AA58" s="129"/>
      <c r="AB58" s="129"/>
      <c r="AC58" s="129"/>
      <c r="AD58" s="129"/>
      <c r="AE58" s="129"/>
      <c r="AF58" s="129"/>
      <c r="AG58" s="129"/>
      <c r="AH58" s="129"/>
      <c r="AI58" s="129"/>
      <c r="AJ58" s="130"/>
      <c r="AK58" s="130"/>
      <c r="AL58" s="130"/>
      <c r="AM58" s="130"/>
      <c r="AN58" s="131">
        <v>-699587</v>
      </c>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c r="BL58" s="122"/>
      <c r="BM58" s="122"/>
      <c r="BN58" s="122"/>
    </row>
    <row r="59" spans="1:66" ht="32.1" customHeight="1" x14ac:dyDescent="0.25">
      <c r="A59" s="154" t="s">
        <v>177</v>
      </c>
      <c r="B59" s="154"/>
      <c r="C59" s="154"/>
      <c r="D59" s="154"/>
      <c r="E59" s="155"/>
      <c r="F59" s="155"/>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30"/>
      <c r="AK59" s="130"/>
      <c r="AL59" s="130"/>
      <c r="AM59" s="130"/>
      <c r="AN59" s="129"/>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c r="BL59" s="122"/>
      <c r="BM59" s="122"/>
      <c r="BN59" s="122"/>
    </row>
    <row r="60" spans="1:66" ht="15.95" customHeight="1" x14ac:dyDescent="0.25">
      <c r="A60" s="154" t="s">
        <v>459</v>
      </c>
      <c r="B60" s="154"/>
      <c r="C60" s="154"/>
      <c r="D60" s="154"/>
      <c r="E60" s="155"/>
      <c r="F60" s="155"/>
      <c r="G60" s="131">
        <v>-27950</v>
      </c>
      <c r="H60" s="131">
        <v>-28978</v>
      </c>
      <c r="I60" s="131">
        <v>-30047</v>
      </c>
      <c r="J60" s="131">
        <v>-31159</v>
      </c>
      <c r="K60" s="131">
        <v>-32315</v>
      </c>
      <c r="L60" s="131">
        <v>-33518</v>
      </c>
      <c r="M60" s="131">
        <v>-34769</v>
      </c>
      <c r="N60" s="131">
        <v>-36069</v>
      </c>
      <c r="O60" s="131">
        <v>-37422</v>
      </c>
      <c r="P60" s="131">
        <v>-38829</v>
      </c>
      <c r="Q60" s="131">
        <v>-40292</v>
      </c>
      <c r="R60" s="131">
        <v>-41814</v>
      </c>
      <c r="S60" s="131">
        <v>-43397</v>
      </c>
      <c r="T60" s="131">
        <v>-45042</v>
      </c>
      <c r="U60" s="131">
        <v>-46754</v>
      </c>
      <c r="V60" s="131">
        <v>-48534</v>
      </c>
      <c r="W60" s="131">
        <v>-50386</v>
      </c>
      <c r="X60" s="131">
        <v>-52311</v>
      </c>
      <c r="Y60" s="129"/>
      <c r="Z60" s="129"/>
      <c r="AA60" s="129"/>
      <c r="AB60" s="129"/>
      <c r="AC60" s="129"/>
      <c r="AD60" s="129"/>
      <c r="AE60" s="129"/>
      <c r="AF60" s="129"/>
      <c r="AG60" s="129"/>
      <c r="AH60" s="129"/>
      <c r="AI60" s="129"/>
      <c r="AJ60" s="130"/>
      <c r="AK60" s="130"/>
      <c r="AL60" s="130"/>
      <c r="AM60" s="130"/>
      <c r="AN60" s="131">
        <v>-699587</v>
      </c>
      <c r="AO60" s="122"/>
      <c r="AP60" s="122"/>
      <c r="AQ60" s="122"/>
      <c r="AR60" s="122"/>
      <c r="AS60" s="122"/>
      <c r="AT60" s="122"/>
      <c r="AU60" s="122"/>
      <c r="AV60" s="122"/>
      <c r="AW60" s="122"/>
      <c r="AX60" s="122"/>
      <c r="AY60" s="122"/>
      <c r="AZ60" s="122"/>
      <c r="BA60" s="122"/>
      <c r="BB60" s="122"/>
      <c r="BC60" s="122"/>
      <c r="BD60" s="122"/>
      <c r="BE60" s="122"/>
      <c r="BF60" s="122"/>
      <c r="BG60" s="122"/>
      <c r="BH60" s="122"/>
      <c r="BI60" s="122"/>
      <c r="BJ60" s="122"/>
      <c r="BK60" s="122"/>
      <c r="BL60" s="122"/>
      <c r="BM60" s="122"/>
      <c r="BN60" s="122"/>
    </row>
    <row r="61" spans="1:66" ht="15.95" customHeight="1" x14ac:dyDescent="0.25">
      <c r="A61" s="154" t="s">
        <v>178</v>
      </c>
      <c r="B61" s="154"/>
      <c r="C61" s="154"/>
      <c r="D61" s="154"/>
      <c r="E61" s="155"/>
      <c r="F61" s="155"/>
      <c r="G61" s="129"/>
      <c r="H61" s="129"/>
      <c r="I61" s="129"/>
      <c r="J61" s="129"/>
      <c r="K61" s="131">
        <v>-383358</v>
      </c>
      <c r="L61" s="131">
        <v>-383358</v>
      </c>
      <c r="M61" s="131">
        <v>-383358</v>
      </c>
      <c r="N61" s="131">
        <v>-817076</v>
      </c>
      <c r="O61" s="131">
        <v>-817076</v>
      </c>
      <c r="P61" s="131">
        <v>-817076</v>
      </c>
      <c r="Q61" s="131">
        <v>-817076</v>
      </c>
      <c r="R61" s="131">
        <v>-817076</v>
      </c>
      <c r="S61" s="131">
        <v>-817076</v>
      </c>
      <c r="T61" s="131">
        <v>-817076</v>
      </c>
      <c r="U61" s="131">
        <v>-817076</v>
      </c>
      <c r="V61" s="131">
        <v>-817076</v>
      </c>
      <c r="W61" s="131">
        <v>-817076</v>
      </c>
      <c r="X61" s="131">
        <v>-817076</v>
      </c>
      <c r="Y61" s="129"/>
      <c r="Z61" s="129"/>
      <c r="AA61" s="129"/>
      <c r="AB61" s="129"/>
      <c r="AC61" s="129"/>
      <c r="AD61" s="129"/>
      <c r="AE61" s="129"/>
      <c r="AF61" s="129"/>
      <c r="AG61" s="129"/>
      <c r="AH61" s="129"/>
      <c r="AI61" s="129"/>
      <c r="AJ61" s="130"/>
      <c r="AK61" s="130"/>
      <c r="AL61" s="130"/>
      <c r="AM61" s="130"/>
      <c r="AN61" s="131">
        <v>-10137912</v>
      </c>
      <c r="AO61" s="122"/>
      <c r="AP61" s="122"/>
      <c r="AQ61" s="122"/>
      <c r="AR61" s="122"/>
      <c r="AS61" s="122"/>
      <c r="AT61" s="122"/>
      <c r="AU61" s="122"/>
      <c r="AV61" s="122"/>
      <c r="AW61" s="122"/>
      <c r="AX61" s="122"/>
      <c r="AY61" s="122"/>
      <c r="AZ61" s="122"/>
      <c r="BA61" s="122"/>
      <c r="BB61" s="122"/>
      <c r="BC61" s="122"/>
      <c r="BD61" s="122"/>
      <c r="BE61" s="122"/>
      <c r="BF61" s="122"/>
      <c r="BG61" s="122"/>
      <c r="BH61" s="122"/>
      <c r="BI61" s="122"/>
      <c r="BJ61" s="122"/>
      <c r="BK61" s="122"/>
      <c r="BL61" s="122"/>
      <c r="BM61" s="122"/>
      <c r="BN61" s="122"/>
    </row>
    <row r="62" spans="1:66" ht="15.95" customHeight="1" x14ac:dyDescent="0.25">
      <c r="A62" s="154" t="s">
        <v>184</v>
      </c>
      <c r="B62" s="154"/>
      <c r="C62" s="154"/>
      <c r="D62" s="154"/>
      <c r="E62" s="155"/>
      <c r="F62" s="155"/>
      <c r="G62" s="131">
        <v>-27950</v>
      </c>
      <c r="H62" s="131">
        <v>-28978</v>
      </c>
      <c r="I62" s="131">
        <v>-30047</v>
      </c>
      <c r="J62" s="131">
        <v>-31159</v>
      </c>
      <c r="K62" s="131">
        <v>-415673</v>
      </c>
      <c r="L62" s="131">
        <v>-416876</v>
      </c>
      <c r="M62" s="131">
        <v>-418127</v>
      </c>
      <c r="N62" s="131">
        <v>-853146</v>
      </c>
      <c r="O62" s="131">
        <v>-854498</v>
      </c>
      <c r="P62" s="131">
        <v>-855905</v>
      </c>
      <c r="Q62" s="131">
        <v>-857369</v>
      </c>
      <c r="R62" s="131">
        <v>-858890</v>
      </c>
      <c r="S62" s="131">
        <v>-860473</v>
      </c>
      <c r="T62" s="131">
        <v>-862119</v>
      </c>
      <c r="U62" s="131">
        <v>-863830</v>
      </c>
      <c r="V62" s="131">
        <v>-865610</v>
      </c>
      <c r="W62" s="131">
        <v>-867462</v>
      </c>
      <c r="X62" s="131">
        <v>-869387</v>
      </c>
      <c r="Y62" s="129"/>
      <c r="Z62" s="129"/>
      <c r="AA62" s="129"/>
      <c r="AB62" s="129"/>
      <c r="AC62" s="129"/>
      <c r="AD62" s="129"/>
      <c r="AE62" s="129"/>
      <c r="AF62" s="129"/>
      <c r="AG62" s="129"/>
      <c r="AH62" s="129"/>
      <c r="AI62" s="129"/>
      <c r="AJ62" s="130"/>
      <c r="AK62" s="130"/>
      <c r="AL62" s="130"/>
      <c r="AM62" s="130"/>
      <c r="AN62" s="131">
        <v>-10837499</v>
      </c>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2"/>
      <c r="BK62" s="122"/>
      <c r="BL62" s="122"/>
      <c r="BM62" s="122"/>
      <c r="BN62" s="122"/>
    </row>
    <row r="63" spans="1:66" ht="15.95" customHeight="1" x14ac:dyDescent="0.25">
      <c r="A63" s="154" t="s">
        <v>179</v>
      </c>
      <c r="B63" s="154"/>
      <c r="C63" s="154"/>
      <c r="D63" s="154"/>
      <c r="E63" s="155"/>
      <c r="F63" s="155"/>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30"/>
      <c r="AK63" s="130"/>
      <c r="AL63" s="130"/>
      <c r="AM63" s="130"/>
      <c r="AN63" s="129"/>
      <c r="AO63" s="122"/>
      <c r="AP63" s="122"/>
      <c r="AQ63" s="122"/>
      <c r="AR63" s="122"/>
      <c r="AS63" s="122"/>
      <c r="AT63" s="122"/>
      <c r="AU63" s="122"/>
      <c r="AV63" s="122"/>
      <c r="AW63" s="122"/>
      <c r="AX63" s="122"/>
      <c r="AY63" s="122"/>
      <c r="AZ63" s="122"/>
      <c r="BA63" s="122"/>
      <c r="BB63" s="122"/>
      <c r="BC63" s="122"/>
      <c r="BD63" s="122"/>
      <c r="BE63" s="122"/>
      <c r="BF63" s="122"/>
      <c r="BG63" s="122"/>
      <c r="BH63" s="122"/>
      <c r="BI63" s="122"/>
      <c r="BJ63" s="122"/>
      <c r="BK63" s="122"/>
      <c r="BL63" s="122"/>
      <c r="BM63" s="122"/>
      <c r="BN63" s="122"/>
    </row>
    <row r="64" spans="1:66" ht="15.95" customHeight="1" x14ac:dyDescent="0.25">
      <c r="A64" s="154" t="s">
        <v>180</v>
      </c>
      <c r="B64" s="154"/>
      <c r="C64" s="154"/>
      <c r="D64" s="154"/>
      <c r="E64" s="155"/>
      <c r="F64" s="155"/>
      <c r="G64" s="131">
        <v>-27950</v>
      </c>
      <c r="H64" s="131">
        <v>-28978</v>
      </c>
      <c r="I64" s="131">
        <v>-30047</v>
      </c>
      <c r="J64" s="131">
        <v>-31159</v>
      </c>
      <c r="K64" s="131">
        <v>-415673</v>
      </c>
      <c r="L64" s="131">
        <v>-416876</v>
      </c>
      <c r="M64" s="131">
        <v>-418127</v>
      </c>
      <c r="N64" s="131">
        <v>-853146</v>
      </c>
      <c r="O64" s="131">
        <v>-854498</v>
      </c>
      <c r="P64" s="131">
        <v>-855905</v>
      </c>
      <c r="Q64" s="131">
        <v>-857369</v>
      </c>
      <c r="R64" s="131">
        <v>-858890</v>
      </c>
      <c r="S64" s="131">
        <v>-860473</v>
      </c>
      <c r="T64" s="131">
        <v>-862119</v>
      </c>
      <c r="U64" s="131">
        <v>-863830</v>
      </c>
      <c r="V64" s="131">
        <v>-865610</v>
      </c>
      <c r="W64" s="131">
        <v>-867462</v>
      </c>
      <c r="X64" s="131">
        <v>-869387</v>
      </c>
      <c r="Y64" s="129"/>
      <c r="Z64" s="129"/>
      <c r="AA64" s="129"/>
      <c r="AB64" s="129"/>
      <c r="AC64" s="129"/>
      <c r="AD64" s="129"/>
      <c r="AE64" s="129"/>
      <c r="AF64" s="129"/>
      <c r="AG64" s="129"/>
      <c r="AH64" s="129"/>
      <c r="AI64" s="129"/>
      <c r="AJ64" s="130"/>
      <c r="AK64" s="130"/>
      <c r="AL64" s="130"/>
      <c r="AM64" s="130"/>
      <c r="AN64" s="131">
        <v>-10837499</v>
      </c>
      <c r="AO64" s="122"/>
      <c r="AP64" s="122"/>
      <c r="AQ64" s="122"/>
      <c r="AR64" s="122"/>
      <c r="AS64" s="122"/>
      <c r="AT64" s="122"/>
      <c r="AU64" s="122"/>
      <c r="AV64" s="122"/>
      <c r="AW64" s="122"/>
      <c r="AX64" s="122"/>
      <c r="AY64" s="122"/>
      <c r="AZ64" s="122"/>
      <c r="BA64" s="122"/>
      <c r="BB64" s="122"/>
      <c r="BC64" s="122"/>
      <c r="BD64" s="122"/>
      <c r="BE64" s="122"/>
      <c r="BF64" s="122"/>
      <c r="BG64" s="122"/>
      <c r="BH64" s="122"/>
      <c r="BI64" s="122"/>
      <c r="BJ64" s="122"/>
      <c r="BK64" s="122"/>
      <c r="BL64" s="122"/>
      <c r="BM64" s="122"/>
      <c r="BN64" s="122"/>
    </row>
    <row r="65" spans="1:66" ht="15.95" customHeight="1" x14ac:dyDescent="0.25">
      <c r="A65" s="154" t="s">
        <v>181</v>
      </c>
      <c r="B65" s="154"/>
      <c r="C65" s="154"/>
      <c r="D65" s="154"/>
      <c r="E65" s="155"/>
      <c r="F65" s="155"/>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30"/>
      <c r="AK65" s="130"/>
      <c r="AL65" s="130"/>
      <c r="AM65" s="130"/>
      <c r="AN65" s="129"/>
      <c r="AO65" s="122"/>
      <c r="AP65" s="122"/>
      <c r="AQ65" s="122"/>
      <c r="AR65" s="122"/>
      <c r="AS65" s="122"/>
      <c r="AT65" s="122"/>
      <c r="AU65" s="122"/>
      <c r="AV65" s="122"/>
      <c r="AW65" s="122"/>
      <c r="AX65" s="122"/>
      <c r="AY65" s="122"/>
      <c r="AZ65" s="122"/>
      <c r="BA65" s="122"/>
      <c r="BB65" s="122"/>
      <c r="BC65" s="122"/>
      <c r="BD65" s="122"/>
      <c r="BE65" s="122"/>
      <c r="BF65" s="122"/>
      <c r="BG65" s="122"/>
      <c r="BH65" s="122"/>
      <c r="BI65" s="122"/>
      <c r="BJ65" s="122"/>
      <c r="BK65" s="122"/>
      <c r="BL65" s="122"/>
      <c r="BM65" s="122"/>
      <c r="BN65" s="122"/>
    </row>
    <row r="66" spans="1:66" ht="15.95" customHeight="1" x14ac:dyDescent="0.25">
      <c r="A66" s="154" t="s">
        <v>182</v>
      </c>
      <c r="B66" s="154"/>
      <c r="C66" s="154"/>
      <c r="D66" s="154"/>
      <c r="E66" s="155"/>
      <c r="F66" s="155"/>
      <c r="G66" s="131">
        <v>-27950</v>
      </c>
      <c r="H66" s="131">
        <v>-28978</v>
      </c>
      <c r="I66" s="131">
        <v>-30047</v>
      </c>
      <c r="J66" s="131">
        <v>-31159</v>
      </c>
      <c r="K66" s="131">
        <v>-415673</v>
      </c>
      <c r="L66" s="131">
        <v>-416876</v>
      </c>
      <c r="M66" s="131">
        <v>-418127</v>
      </c>
      <c r="N66" s="131">
        <v>-853146</v>
      </c>
      <c r="O66" s="131">
        <v>-854498</v>
      </c>
      <c r="P66" s="131">
        <v>-855905</v>
      </c>
      <c r="Q66" s="131">
        <v>-857369</v>
      </c>
      <c r="R66" s="131">
        <v>-858890</v>
      </c>
      <c r="S66" s="131">
        <v>-860473</v>
      </c>
      <c r="T66" s="131">
        <v>-862119</v>
      </c>
      <c r="U66" s="131">
        <v>-863830</v>
      </c>
      <c r="V66" s="131">
        <v>-865610</v>
      </c>
      <c r="W66" s="131">
        <v>-867462</v>
      </c>
      <c r="X66" s="131">
        <v>-869387</v>
      </c>
      <c r="Y66" s="129"/>
      <c r="Z66" s="129"/>
      <c r="AA66" s="129"/>
      <c r="AB66" s="129"/>
      <c r="AC66" s="129"/>
      <c r="AD66" s="129"/>
      <c r="AE66" s="129"/>
      <c r="AF66" s="129"/>
      <c r="AG66" s="129"/>
      <c r="AH66" s="129"/>
      <c r="AI66" s="129"/>
      <c r="AJ66" s="130"/>
      <c r="AK66" s="130"/>
      <c r="AL66" s="130"/>
      <c r="AM66" s="130"/>
      <c r="AN66" s="131">
        <v>-10837499</v>
      </c>
      <c r="AO66" s="122"/>
      <c r="AP66" s="122"/>
      <c r="AQ66" s="122"/>
      <c r="AR66" s="122"/>
      <c r="AS66" s="122"/>
      <c r="AT66" s="122"/>
      <c r="AU66" s="122"/>
      <c r="AV66" s="122"/>
      <c r="AW66" s="122"/>
      <c r="AX66" s="122"/>
      <c r="AY66" s="122"/>
      <c r="AZ66" s="122"/>
      <c r="BA66" s="122"/>
      <c r="BB66" s="122"/>
      <c r="BC66" s="122"/>
      <c r="BD66" s="122"/>
      <c r="BE66" s="122"/>
      <c r="BF66" s="122"/>
      <c r="BG66" s="122"/>
      <c r="BH66" s="122"/>
      <c r="BI66" s="122"/>
      <c r="BJ66" s="122"/>
      <c r="BK66" s="122"/>
      <c r="BL66" s="122"/>
      <c r="BM66" s="122"/>
      <c r="BN66" s="122"/>
    </row>
    <row r="67" spans="1:66" ht="15.95" customHeight="1" thickBot="1" x14ac:dyDescent="0.3">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2"/>
      <c r="BD67" s="122"/>
      <c r="BE67" s="122"/>
      <c r="BF67" s="122"/>
      <c r="BG67" s="122"/>
      <c r="BH67" s="122"/>
      <c r="BI67" s="122"/>
      <c r="BJ67" s="122"/>
      <c r="BK67" s="122"/>
      <c r="BL67" s="122"/>
      <c r="BM67" s="122"/>
      <c r="BN67" s="122"/>
    </row>
    <row r="68" spans="1:66" ht="15.95" customHeight="1" x14ac:dyDescent="0.25">
      <c r="A68" s="152" t="s">
        <v>183</v>
      </c>
      <c r="B68" s="152"/>
      <c r="C68" s="152"/>
      <c r="D68" s="152"/>
      <c r="E68" s="153" t="s">
        <v>490</v>
      </c>
      <c r="F68" s="153"/>
      <c r="G68" s="125">
        <v>2016</v>
      </c>
      <c r="H68" s="125">
        <v>2017</v>
      </c>
      <c r="I68" s="125">
        <v>2018</v>
      </c>
      <c r="J68" s="125">
        <v>2019</v>
      </c>
      <c r="K68" s="125">
        <v>2020</v>
      </c>
      <c r="L68" s="125">
        <v>2021</v>
      </c>
      <c r="M68" s="125">
        <v>2022</v>
      </c>
      <c r="N68" s="125">
        <v>2023</v>
      </c>
      <c r="O68" s="125">
        <v>2024</v>
      </c>
      <c r="P68" s="125">
        <v>2025</v>
      </c>
      <c r="Q68" s="125">
        <v>2026</v>
      </c>
      <c r="R68" s="125">
        <v>2027</v>
      </c>
      <c r="S68" s="125">
        <v>2028</v>
      </c>
      <c r="T68" s="125">
        <v>2029</v>
      </c>
      <c r="U68" s="125">
        <v>2030</v>
      </c>
      <c r="V68" s="125">
        <v>2031</v>
      </c>
      <c r="W68" s="125">
        <v>2032</v>
      </c>
      <c r="X68" s="125">
        <v>2033</v>
      </c>
      <c r="Y68" s="125">
        <v>2034</v>
      </c>
      <c r="Z68" s="125">
        <v>2035</v>
      </c>
      <c r="AA68" s="125">
        <v>2036</v>
      </c>
      <c r="AB68" s="125">
        <v>2037</v>
      </c>
      <c r="AC68" s="125">
        <v>2038</v>
      </c>
      <c r="AD68" s="125">
        <v>2039</v>
      </c>
      <c r="AE68" s="125">
        <v>2040</v>
      </c>
      <c r="AF68" s="125">
        <v>2041</v>
      </c>
      <c r="AG68" s="125">
        <v>2042</v>
      </c>
      <c r="AH68" s="125">
        <v>2043</v>
      </c>
      <c r="AI68" s="125">
        <v>2044</v>
      </c>
      <c r="AJ68" s="126"/>
      <c r="AK68" s="126"/>
      <c r="AL68" s="126"/>
      <c r="AM68" s="126"/>
      <c r="AN68" s="126" t="s">
        <v>456</v>
      </c>
      <c r="AO68" s="122"/>
      <c r="AP68" s="122"/>
      <c r="AQ68" s="122"/>
      <c r="AR68" s="122"/>
      <c r="AS68" s="122"/>
      <c r="AT68" s="122"/>
      <c r="AU68" s="122"/>
      <c r="AV68" s="122"/>
      <c r="AW68" s="122"/>
      <c r="AX68" s="122"/>
      <c r="AY68" s="122"/>
      <c r="AZ68" s="122"/>
      <c r="BA68" s="122"/>
      <c r="BB68" s="122"/>
      <c r="BC68" s="122"/>
      <c r="BD68" s="122"/>
      <c r="BE68" s="122"/>
      <c r="BF68" s="122"/>
      <c r="BG68" s="122"/>
      <c r="BH68" s="122"/>
      <c r="BI68" s="122"/>
      <c r="BJ68" s="122"/>
      <c r="BK68" s="122"/>
      <c r="BL68" s="122"/>
      <c r="BM68" s="122"/>
      <c r="BN68" s="122"/>
    </row>
    <row r="69" spans="1:66" ht="15.95" customHeight="1" x14ac:dyDescent="0.25">
      <c r="A69" s="154" t="s">
        <v>184</v>
      </c>
      <c r="B69" s="154"/>
      <c r="C69" s="154"/>
      <c r="D69" s="154"/>
      <c r="E69" s="155"/>
      <c r="F69" s="155"/>
      <c r="G69" s="131">
        <v>-27950</v>
      </c>
      <c r="H69" s="131">
        <v>-28978</v>
      </c>
      <c r="I69" s="131">
        <v>-30047</v>
      </c>
      <c r="J69" s="131">
        <v>-31159</v>
      </c>
      <c r="K69" s="131">
        <v>-415673</v>
      </c>
      <c r="L69" s="131">
        <v>-416876</v>
      </c>
      <c r="M69" s="131">
        <v>-418127</v>
      </c>
      <c r="N69" s="131">
        <v>-853146</v>
      </c>
      <c r="O69" s="131">
        <v>-854498</v>
      </c>
      <c r="P69" s="131">
        <v>-855905</v>
      </c>
      <c r="Q69" s="131">
        <v>-857369</v>
      </c>
      <c r="R69" s="131">
        <v>-858890</v>
      </c>
      <c r="S69" s="131">
        <v>-860473</v>
      </c>
      <c r="T69" s="131">
        <v>-862119</v>
      </c>
      <c r="U69" s="131">
        <v>-863830</v>
      </c>
      <c r="V69" s="131">
        <v>-865610</v>
      </c>
      <c r="W69" s="131">
        <v>-867462</v>
      </c>
      <c r="X69" s="131">
        <v>-869387</v>
      </c>
      <c r="Y69" s="129"/>
      <c r="Z69" s="129"/>
      <c r="AA69" s="129"/>
      <c r="AB69" s="129"/>
      <c r="AC69" s="129"/>
      <c r="AD69" s="129"/>
      <c r="AE69" s="129"/>
      <c r="AF69" s="129"/>
      <c r="AG69" s="129"/>
      <c r="AH69" s="129"/>
      <c r="AI69" s="129"/>
      <c r="AJ69" s="130"/>
      <c r="AK69" s="130"/>
      <c r="AL69" s="130"/>
      <c r="AM69" s="130"/>
      <c r="AN69" s="131">
        <v>-10837499</v>
      </c>
      <c r="AO69" s="122"/>
      <c r="AP69" s="122"/>
      <c r="AQ69" s="122"/>
      <c r="AR69" s="122"/>
      <c r="AS69" s="122"/>
      <c r="AT69" s="122"/>
      <c r="AU69" s="122"/>
      <c r="AV69" s="122"/>
      <c r="AW69" s="122"/>
      <c r="AX69" s="122"/>
      <c r="AY69" s="122"/>
      <c r="AZ69" s="122"/>
      <c r="BA69" s="122"/>
      <c r="BB69" s="122"/>
      <c r="BC69" s="122"/>
      <c r="BD69" s="122"/>
      <c r="BE69" s="122"/>
      <c r="BF69" s="122"/>
      <c r="BG69" s="122"/>
      <c r="BH69" s="122"/>
      <c r="BI69" s="122"/>
      <c r="BJ69" s="122"/>
      <c r="BK69" s="122"/>
      <c r="BL69" s="122"/>
      <c r="BM69" s="122"/>
      <c r="BN69" s="122"/>
    </row>
    <row r="70" spans="1:66" ht="15.95" customHeight="1" x14ac:dyDescent="0.25">
      <c r="A70" s="154" t="s">
        <v>178</v>
      </c>
      <c r="B70" s="154"/>
      <c r="C70" s="154"/>
      <c r="D70" s="154"/>
      <c r="E70" s="155"/>
      <c r="F70" s="155"/>
      <c r="G70" s="129"/>
      <c r="H70" s="129"/>
      <c r="I70" s="129"/>
      <c r="J70" s="129"/>
      <c r="K70" s="131">
        <v>383358</v>
      </c>
      <c r="L70" s="131">
        <v>383358</v>
      </c>
      <c r="M70" s="131">
        <v>383358</v>
      </c>
      <c r="N70" s="131">
        <v>817076</v>
      </c>
      <c r="O70" s="131">
        <v>817076</v>
      </c>
      <c r="P70" s="131">
        <v>817076</v>
      </c>
      <c r="Q70" s="131">
        <v>817076</v>
      </c>
      <c r="R70" s="131">
        <v>817076</v>
      </c>
      <c r="S70" s="131">
        <v>817076</v>
      </c>
      <c r="T70" s="131">
        <v>817076</v>
      </c>
      <c r="U70" s="131">
        <v>817076</v>
      </c>
      <c r="V70" s="131">
        <v>817076</v>
      </c>
      <c r="W70" s="131">
        <v>817076</v>
      </c>
      <c r="X70" s="131">
        <v>817076</v>
      </c>
      <c r="Y70" s="129"/>
      <c r="Z70" s="129"/>
      <c r="AA70" s="129"/>
      <c r="AB70" s="129"/>
      <c r="AC70" s="129"/>
      <c r="AD70" s="129"/>
      <c r="AE70" s="129"/>
      <c r="AF70" s="129"/>
      <c r="AG70" s="129"/>
      <c r="AH70" s="129"/>
      <c r="AI70" s="129"/>
      <c r="AJ70" s="130"/>
      <c r="AK70" s="130"/>
      <c r="AL70" s="130"/>
      <c r="AM70" s="130"/>
      <c r="AN70" s="131">
        <v>10137912</v>
      </c>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c r="BL70" s="122"/>
      <c r="BM70" s="122"/>
      <c r="BN70" s="122"/>
    </row>
    <row r="71" spans="1:66" ht="15.95" customHeight="1" x14ac:dyDescent="0.25">
      <c r="A71" s="154" t="s">
        <v>179</v>
      </c>
      <c r="B71" s="154"/>
      <c r="C71" s="154"/>
      <c r="D71" s="154"/>
      <c r="E71" s="155"/>
      <c r="F71" s="155"/>
      <c r="G71" s="129"/>
      <c r="H71" s="129"/>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30"/>
      <c r="AK71" s="130"/>
      <c r="AL71" s="130"/>
      <c r="AM71" s="130"/>
      <c r="AN71" s="129"/>
      <c r="AO71" s="122"/>
      <c r="AP71" s="122"/>
      <c r="AQ71" s="122"/>
      <c r="AR71" s="122"/>
      <c r="AS71" s="122"/>
      <c r="AT71" s="122"/>
      <c r="AU71" s="122"/>
      <c r="AV71" s="122"/>
      <c r="AW71" s="122"/>
      <c r="AX71" s="122"/>
      <c r="AY71" s="122"/>
      <c r="AZ71" s="122"/>
      <c r="BA71" s="122"/>
      <c r="BB71" s="122"/>
      <c r="BC71" s="122"/>
      <c r="BD71" s="122"/>
      <c r="BE71" s="122"/>
      <c r="BF71" s="122"/>
      <c r="BG71" s="122"/>
      <c r="BH71" s="122"/>
      <c r="BI71" s="122"/>
      <c r="BJ71" s="122"/>
      <c r="BK71" s="122"/>
      <c r="BL71" s="122"/>
      <c r="BM71" s="122"/>
      <c r="BN71" s="122"/>
    </row>
    <row r="72" spans="1:66" ht="15.95" customHeight="1" x14ac:dyDescent="0.25">
      <c r="A72" s="154" t="s">
        <v>181</v>
      </c>
      <c r="B72" s="154"/>
      <c r="C72" s="154"/>
      <c r="D72" s="154"/>
      <c r="E72" s="155"/>
      <c r="F72" s="155"/>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30"/>
      <c r="AK72" s="130"/>
      <c r="AL72" s="130"/>
      <c r="AM72" s="130"/>
      <c r="AN72" s="129"/>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c r="BL72" s="122"/>
      <c r="BM72" s="122"/>
      <c r="BN72" s="122"/>
    </row>
    <row r="73" spans="1:66" ht="15.95" customHeight="1" x14ac:dyDescent="0.25">
      <c r="A73" s="154" t="s">
        <v>185</v>
      </c>
      <c r="B73" s="154"/>
      <c r="C73" s="154"/>
      <c r="D73" s="154"/>
      <c r="E73" s="155"/>
      <c r="F73" s="155"/>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30"/>
      <c r="AK73" s="130"/>
      <c r="AL73" s="130"/>
      <c r="AM73" s="130"/>
      <c r="AN73" s="129"/>
      <c r="AO73" s="122"/>
      <c r="AP73" s="122"/>
      <c r="AQ73" s="122"/>
      <c r="AR73" s="122"/>
      <c r="AS73" s="122"/>
      <c r="AT73" s="122"/>
      <c r="AU73" s="122"/>
      <c r="AV73" s="122"/>
      <c r="AW73" s="122"/>
      <c r="AX73" s="122"/>
      <c r="AY73" s="122"/>
      <c r="AZ73" s="122"/>
      <c r="BA73" s="122"/>
      <c r="BB73" s="122"/>
      <c r="BC73" s="122"/>
      <c r="BD73" s="122"/>
      <c r="BE73" s="122"/>
      <c r="BF73" s="122"/>
      <c r="BG73" s="122"/>
      <c r="BH73" s="122"/>
      <c r="BI73" s="122"/>
      <c r="BJ73" s="122"/>
      <c r="BK73" s="122"/>
      <c r="BL73" s="122"/>
      <c r="BM73" s="122"/>
      <c r="BN73" s="122"/>
    </row>
    <row r="74" spans="1:66" ht="15.95" customHeight="1" x14ac:dyDescent="0.25">
      <c r="A74" s="154" t="s">
        <v>186</v>
      </c>
      <c r="B74" s="154"/>
      <c r="C74" s="154"/>
      <c r="D74" s="154"/>
      <c r="E74" s="155"/>
      <c r="F74" s="155"/>
      <c r="G74" s="128">
        <v>563</v>
      </c>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30"/>
      <c r="AK74" s="130"/>
      <c r="AL74" s="130"/>
      <c r="AM74" s="130"/>
      <c r="AN74" s="128">
        <v>563</v>
      </c>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c r="BL74" s="122"/>
      <c r="BM74" s="122"/>
      <c r="BN74" s="122"/>
    </row>
    <row r="75" spans="1:66" ht="15.95" customHeight="1" x14ac:dyDescent="0.25">
      <c r="A75" s="154" t="s">
        <v>187</v>
      </c>
      <c r="B75" s="154"/>
      <c r="C75" s="154"/>
      <c r="D75" s="154"/>
      <c r="E75" s="155"/>
      <c r="F75" s="155"/>
      <c r="G75" s="129"/>
      <c r="H75" s="129"/>
      <c r="I75" s="129"/>
      <c r="J75" s="129"/>
      <c r="K75" s="131">
        <v>-9047249</v>
      </c>
      <c r="L75" s="129"/>
      <c r="M75" s="129"/>
      <c r="N75" s="131">
        <v>-10235750</v>
      </c>
      <c r="O75" s="129"/>
      <c r="P75" s="129"/>
      <c r="Q75" s="129"/>
      <c r="R75" s="129"/>
      <c r="S75" s="129"/>
      <c r="T75" s="129"/>
      <c r="U75" s="129"/>
      <c r="V75" s="129"/>
      <c r="W75" s="129"/>
      <c r="X75" s="129"/>
      <c r="Y75" s="129"/>
      <c r="Z75" s="129"/>
      <c r="AA75" s="129"/>
      <c r="AB75" s="129"/>
      <c r="AC75" s="129"/>
      <c r="AD75" s="129"/>
      <c r="AE75" s="129"/>
      <c r="AF75" s="129"/>
      <c r="AG75" s="129"/>
      <c r="AH75" s="129"/>
      <c r="AI75" s="129"/>
      <c r="AJ75" s="130"/>
      <c r="AK75" s="130"/>
      <c r="AL75" s="130"/>
      <c r="AM75" s="130"/>
      <c r="AN75" s="131">
        <v>-19282999</v>
      </c>
      <c r="AO75" s="122"/>
      <c r="AP75" s="122"/>
      <c r="AQ75" s="122"/>
      <c r="AR75" s="122"/>
      <c r="AS75" s="122"/>
      <c r="AT75" s="122"/>
      <c r="AU75" s="122"/>
      <c r="AV75" s="122"/>
      <c r="AW75" s="122"/>
      <c r="AX75" s="122"/>
      <c r="AY75" s="122"/>
      <c r="AZ75" s="122"/>
      <c r="BA75" s="122"/>
      <c r="BB75" s="122"/>
      <c r="BC75" s="122"/>
      <c r="BD75" s="122"/>
      <c r="BE75" s="122"/>
      <c r="BF75" s="122"/>
      <c r="BG75" s="122"/>
      <c r="BH75" s="122"/>
      <c r="BI75" s="122"/>
      <c r="BJ75" s="122"/>
      <c r="BK75" s="122"/>
      <c r="BL75" s="122"/>
      <c r="BM75" s="122"/>
      <c r="BN75" s="122"/>
    </row>
    <row r="76" spans="1:66" ht="15.95" customHeight="1" x14ac:dyDescent="0.25">
      <c r="A76" s="154" t="s">
        <v>188</v>
      </c>
      <c r="B76" s="154"/>
      <c r="C76" s="154"/>
      <c r="D76" s="154"/>
      <c r="E76" s="155"/>
      <c r="F76" s="155"/>
      <c r="G76" s="129"/>
      <c r="H76" s="129"/>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30"/>
      <c r="AK76" s="130"/>
      <c r="AL76" s="130"/>
      <c r="AM76" s="130"/>
      <c r="AN76" s="129"/>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c r="BL76" s="122"/>
      <c r="BM76" s="122"/>
      <c r="BN76" s="122"/>
    </row>
    <row r="77" spans="1:66" ht="15.95" customHeight="1" x14ac:dyDescent="0.25">
      <c r="A77" s="154" t="s">
        <v>189</v>
      </c>
      <c r="B77" s="154"/>
      <c r="C77" s="154"/>
      <c r="D77" s="154"/>
      <c r="E77" s="155"/>
      <c r="F77" s="155"/>
      <c r="G77" s="131">
        <v>-32014</v>
      </c>
      <c r="H77" s="131">
        <v>-33789</v>
      </c>
      <c r="I77" s="131">
        <v>-35051</v>
      </c>
      <c r="J77" s="131">
        <v>-36363</v>
      </c>
      <c r="K77" s="131">
        <v>-9084976</v>
      </c>
      <c r="L77" s="131">
        <v>-39146</v>
      </c>
      <c r="M77" s="131">
        <v>-40622</v>
      </c>
      <c r="N77" s="131">
        <v>-10277907</v>
      </c>
      <c r="O77" s="131">
        <v>-43753</v>
      </c>
      <c r="P77" s="131">
        <v>-45413</v>
      </c>
      <c r="Q77" s="131">
        <v>-47140</v>
      </c>
      <c r="R77" s="131">
        <v>-48935</v>
      </c>
      <c r="S77" s="131">
        <v>-50803</v>
      </c>
      <c r="T77" s="131">
        <v>-52745</v>
      </c>
      <c r="U77" s="131">
        <v>-54765</v>
      </c>
      <c r="V77" s="131">
        <v>-56865</v>
      </c>
      <c r="W77" s="131">
        <v>-59050</v>
      </c>
      <c r="X77" s="131">
        <v>-61322</v>
      </c>
      <c r="Y77" s="129"/>
      <c r="Z77" s="129"/>
      <c r="AA77" s="129"/>
      <c r="AB77" s="129"/>
      <c r="AC77" s="129"/>
      <c r="AD77" s="129"/>
      <c r="AE77" s="129"/>
      <c r="AF77" s="129"/>
      <c r="AG77" s="129"/>
      <c r="AH77" s="129"/>
      <c r="AI77" s="129"/>
      <c r="AJ77" s="130"/>
      <c r="AK77" s="130"/>
      <c r="AL77" s="130"/>
      <c r="AM77" s="130"/>
      <c r="AN77" s="131">
        <v>-20100659</v>
      </c>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c r="BL77" s="122"/>
      <c r="BM77" s="122"/>
      <c r="BN77" s="122"/>
    </row>
    <row r="78" spans="1:66" ht="15.95" customHeight="1" x14ac:dyDescent="0.25">
      <c r="A78" s="154" t="s">
        <v>460</v>
      </c>
      <c r="B78" s="154"/>
      <c r="C78" s="154"/>
      <c r="D78" s="154"/>
      <c r="E78" s="155"/>
      <c r="F78" s="155"/>
      <c r="G78" s="131">
        <v>-32014</v>
      </c>
      <c r="H78" s="131">
        <v>-65803</v>
      </c>
      <c r="I78" s="131">
        <v>-100853</v>
      </c>
      <c r="J78" s="131">
        <v>-137216</v>
      </c>
      <c r="K78" s="131">
        <v>-9222191</v>
      </c>
      <c r="L78" s="131">
        <v>-9261338</v>
      </c>
      <c r="M78" s="131">
        <v>-9301960</v>
      </c>
      <c r="N78" s="131">
        <v>-19579867</v>
      </c>
      <c r="O78" s="131">
        <v>-19623620</v>
      </c>
      <c r="P78" s="131">
        <v>-19669033</v>
      </c>
      <c r="Q78" s="131">
        <v>-19716173</v>
      </c>
      <c r="R78" s="131">
        <v>-19765109</v>
      </c>
      <c r="S78" s="131">
        <v>-19815912</v>
      </c>
      <c r="T78" s="131">
        <v>-19868657</v>
      </c>
      <c r="U78" s="131">
        <v>-19923422</v>
      </c>
      <c r="V78" s="131">
        <v>-19980287</v>
      </c>
      <c r="W78" s="131">
        <v>-20039337</v>
      </c>
      <c r="X78" s="131">
        <v>-20100659</v>
      </c>
      <c r="Y78" s="129"/>
      <c r="Z78" s="129"/>
      <c r="AA78" s="129"/>
      <c r="AB78" s="129"/>
      <c r="AC78" s="129"/>
      <c r="AD78" s="129"/>
      <c r="AE78" s="129"/>
      <c r="AF78" s="129"/>
      <c r="AG78" s="129"/>
      <c r="AH78" s="129"/>
      <c r="AI78" s="129"/>
      <c r="AJ78" s="130"/>
      <c r="AK78" s="130"/>
      <c r="AL78" s="130"/>
      <c r="AM78" s="130"/>
      <c r="AN78" s="129"/>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2"/>
      <c r="BK78" s="122"/>
      <c r="BL78" s="122"/>
      <c r="BM78" s="122"/>
      <c r="BN78" s="122"/>
    </row>
    <row r="79" spans="1:66" ht="15.95" customHeight="1" x14ac:dyDescent="0.25">
      <c r="A79" s="154" t="s">
        <v>190</v>
      </c>
      <c r="B79" s="154"/>
      <c r="C79" s="154"/>
      <c r="D79" s="154"/>
      <c r="E79" s="155"/>
      <c r="F79" s="155"/>
      <c r="G79" s="132">
        <v>1.165</v>
      </c>
      <c r="H79" s="132">
        <v>1.357</v>
      </c>
      <c r="I79" s="132">
        <v>1.581</v>
      </c>
      <c r="J79" s="132">
        <v>1.8420000000000001</v>
      </c>
      <c r="K79" s="132">
        <v>2.1459999999999999</v>
      </c>
      <c r="L79" s="132">
        <v>2.5</v>
      </c>
      <c r="M79" s="132">
        <v>2.9129999999999998</v>
      </c>
      <c r="N79" s="132">
        <v>3.3929999999999998</v>
      </c>
      <c r="O79" s="132">
        <v>3.9529999999999998</v>
      </c>
      <c r="P79" s="132">
        <v>4.6050000000000004</v>
      </c>
      <c r="Q79" s="132">
        <v>5.3650000000000002</v>
      </c>
      <c r="R79" s="132">
        <v>6.25</v>
      </c>
      <c r="S79" s="132">
        <v>7.282</v>
      </c>
      <c r="T79" s="132">
        <v>8.4830000000000005</v>
      </c>
      <c r="U79" s="132">
        <v>9.8829999999999991</v>
      </c>
      <c r="V79" s="132">
        <v>11.513999999999999</v>
      </c>
      <c r="W79" s="132">
        <v>13.413</v>
      </c>
      <c r="X79" s="132">
        <v>15.627000000000001</v>
      </c>
      <c r="Y79" s="129"/>
      <c r="Z79" s="129"/>
      <c r="AA79" s="129"/>
      <c r="AB79" s="129"/>
      <c r="AC79" s="129"/>
      <c r="AD79" s="129"/>
      <c r="AE79" s="129"/>
      <c r="AF79" s="129"/>
      <c r="AG79" s="129"/>
      <c r="AH79" s="129"/>
      <c r="AI79" s="129"/>
      <c r="AJ79" s="130"/>
      <c r="AK79" s="130"/>
      <c r="AL79" s="130"/>
      <c r="AM79" s="130"/>
      <c r="AN79" s="129"/>
      <c r="AO79" s="122"/>
      <c r="AP79" s="122"/>
      <c r="AQ79" s="122"/>
      <c r="AR79" s="122"/>
      <c r="AS79" s="122"/>
      <c r="AT79" s="122"/>
      <c r="AU79" s="122"/>
      <c r="AV79" s="122"/>
      <c r="AW79" s="122"/>
      <c r="AX79" s="122"/>
      <c r="AY79" s="122"/>
      <c r="AZ79" s="122"/>
      <c r="BA79" s="122"/>
      <c r="BB79" s="122"/>
      <c r="BC79" s="122"/>
      <c r="BD79" s="122"/>
      <c r="BE79" s="122"/>
      <c r="BF79" s="122"/>
      <c r="BG79" s="122"/>
      <c r="BH79" s="122"/>
      <c r="BI79" s="122"/>
      <c r="BJ79" s="122"/>
      <c r="BK79" s="122"/>
      <c r="BL79" s="122"/>
      <c r="BM79" s="122"/>
      <c r="BN79" s="122"/>
    </row>
    <row r="80" spans="1:66" ht="15.95" customHeight="1" x14ac:dyDescent="0.25">
      <c r="A80" s="154" t="s">
        <v>461</v>
      </c>
      <c r="B80" s="154"/>
      <c r="C80" s="154"/>
      <c r="D80" s="154"/>
      <c r="E80" s="155"/>
      <c r="F80" s="155"/>
      <c r="G80" s="131">
        <v>-27479</v>
      </c>
      <c r="H80" s="131">
        <v>-24896</v>
      </c>
      <c r="I80" s="131">
        <v>-22168</v>
      </c>
      <c r="J80" s="131">
        <v>-19740</v>
      </c>
      <c r="K80" s="131">
        <v>-4233447</v>
      </c>
      <c r="L80" s="131">
        <v>-15658</v>
      </c>
      <c r="M80" s="131">
        <v>-13947</v>
      </c>
      <c r="N80" s="131">
        <v>-3028986</v>
      </c>
      <c r="O80" s="131">
        <v>-11068</v>
      </c>
      <c r="P80" s="131">
        <v>-9861</v>
      </c>
      <c r="Q80" s="131">
        <v>-8786</v>
      </c>
      <c r="R80" s="131">
        <v>-7829</v>
      </c>
      <c r="S80" s="131">
        <v>-6977</v>
      </c>
      <c r="T80" s="131">
        <v>-6218</v>
      </c>
      <c r="U80" s="131">
        <v>-5541</v>
      </c>
      <c r="V80" s="131">
        <v>-4939</v>
      </c>
      <c r="W80" s="131">
        <v>-4402</v>
      </c>
      <c r="X80" s="131">
        <v>-3924</v>
      </c>
      <c r="Y80" s="129"/>
      <c r="Z80" s="129"/>
      <c r="AA80" s="129"/>
      <c r="AB80" s="129"/>
      <c r="AC80" s="129"/>
      <c r="AD80" s="129"/>
      <c r="AE80" s="129"/>
      <c r="AF80" s="129"/>
      <c r="AG80" s="129"/>
      <c r="AH80" s="129"/>
      <c r="AI80" s="129"/>
      <c r="AJ80" s="130"/>
      <c r="AK80" s="130"/>
      <c r="AL80" s="130"/>
      <c r="AM80" s="130"/>
      <c r="AN80" s="131">
        <v>-7455867</v>
      </c>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row>
    <row r="81" spans="1:66" ht="15.95" customHeight="1" x14ac:dyDescent="0.25">
      <c r="A81" s="154" t="s">
        <v>462</v>
      </c>
      <c r="B81" s="154"/>
      <c r="C81" s="154"/>
      <c r="D81" s="154"/>
      <c r="E81" s="155"/>
      <c r="F81" s="155"/>
      <c r="G81" s="131">
        <v>-27479</v>
      </c>
      <c r="H81" s="131">
        <v>-52375</v>
      </c>
      <c r="I81" s="131">
        <v>-74543</v>
      </c>
      <c r="J81" s="131">
        <v>-94283</v>
      </c>
      <c r="K81" s="131">
        <v>-4327730</v>
      </c>
      <c r="L81" s="131">
        <v>-4343388</v>
      </c>
      <c r="M81" s="131">
        <v>-4357335</v>
      </c>
      <c r="N81" s="131">
        <v>-7386321</v>
      </c>
      <c r="O81" s="131">
        <v>-7397389</v>
      </c>
      <c r="P81" s="131">
        <v>-7407250</v>
      </c>
      <c r="Q81" s="131">
        <v>-7416037</v>
      </c>
      <c r="R81" s="131">
        <v>-7423866</v>
      </c>
      <c r="S81" s="131">
        <v>-7430842</v>
      </c>
      <c r="T81" s="131">
        <v>-7437060</v>
      </c>
      <c r="U81" s="131">
        <v>-7442601</v>
      </c>
      <c r="V81" s="131">
        <v>-7447540</v>
      </c>
      <c r="W81" s="131">
        <v>-7451943</v>
      </c>
      <c r="X81" s="131">
        <v>-7455867</v>
      </c>
      <c r="Y81" s="129"/>
      <c r="Z81" s="129"/>
      <c r="AA81" s="129"/>
      <c r="AB81" s="129"/>
      <c r="AC81" s="129"/>
      <c r="AD81" s="129"/>
      <c r="AE81" s="129"/>
      <c r="AF81" s="129"/>
      <c r="AG81" s="129"/>
      <c r="AH81" s="129"/>
      <c r="AI81" s="129"/>
      <c r="AJ81" s="130"/>
      <c r="AK81" s="130"/>
      <c r="AL81" s="130"/>
      <c r="AM81" s="130"/>
      <c r="AN81" s="129"/>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row>
    <row r="82" spans="1:66" ht="32.1" customHeight="1" x14ac:dyDescent="0.25">
      <c r="A82" s="161" t="s">
        <v>491</v>
      </c>
      <c r="B82" s="161"/>
      <c r="C82" s="161"/>
      <c r="D82" s="161"/>
      <c r="E82" s="162">
        <v>-7455866.6799999997</v>
      </c>
      <c r="F82" s="162"/>
      <c r="G82" s="130" t="s">
        <v>463</v>
      </c>
      <c r="H82" s="133"/>
      <c r="I82" s="134"/>
      <c r="J82" s="134"/>
      <c r="K82" s="135"/>
      <c r="L82" s="136"/>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row>
    <row r="83" spans="1:66" ht="15.95" customHeight="1" x14ac:dyDescent="0.25">
      <c r="A83" s="161" t="s">
        <v>191</v>
      </c>
      <c r="B83" s="161"/>
      <c r="C83" s="161"/>
      <c r="D83" s="161"/>
      <c r="E83" s="163" t="s">
        <v>429</v>
      </c>
      <c r="F83" s="163"/>
      <c r="G83" s="130" t="s">
        <v>192</v>
      </c>
      <c r="H83" s="133"/>
      <c r="I83" s="134"/>
      <c r="J83" s="134"/>
      <c r="K83" s="135"/>
      <c r="L83" s="136"/>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c r="BL83" s="122"/>
      <c r="BM83" s="122"/>
      <c r="BN83" s="122"/>
    </row>
    <row r="84" spans="1:66" ht="15.95" customHeight="1" x14ac:dyDescent="0.25">
      <c r="A84" s="161" t="s">
        <v>193</v>
      </c>
      <c r="B84" s="161"/>
      <c r="C84" s="161"/>
      <c r="D84" s="161"/>
      <c r="E84" s="163" t="s">
        <v>429</v>
      </c>
      <c r="F84" s="163"/>
      <c r="G84" s="130" t="s">
        <v>194</v>
      </c>
      <c r="H84" s="133"/>
      <c r="I84" s="134"/>
      <c r="J84" s="134"/>
      <c r="K84" s="135"/>
      <c r="L84" s="136"/>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row>
    <row r="85" spans="1:66" ht="15.95" customHeight="1" thickBot="1" x14ac:dyDescent="0.3">
      <c r="A85" s="159" t="s">
        <v>195</v>
      </c>
      <c r="B85" s="159"/>
      <c r="C85" s="159"/>
      <c r="D85" s="159"/>
      <c r="E85" s="160" t="s">
        <v>429</v>
      </c>
      <c r="F85" s="160"/>
      <c r="G85" s="137" t="s">
        <v>194</v>
      </c>
      <c r="H85" s="138"/>
      <c r="I85" s="139"/>
      <c r="J85" s="139"/>
      <c r="K85" s="140"/>
      <c r="L85" s="141"/>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c r="BL85" s="122"/>
      <c r="BM85" s="122"/>
      <c r="BN85" s="122"/>
    </row>
    <row r="86" spans="1:66" ht="15.95" customHeight="1" thickBot="1" x14ac:dyDescent="0.3">
      <c r="A86" s="157" t="s">
        <v>195</v>
      </c>
      <c r="B86" s="157"/>
      <c r="C86" s="157"/>
      <c r="D86" s="157"/>
      <c r="E86" s="158"/>
      <c r="F86" s="158"/>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H22:J22"/>
    <mergeCell ref="K22:L22"/>
    <mergeCell ref="A23:D23"/>
    <mergeCell ref="E23:F23"/>
    <mergeCell ref="E45:F45"/>
    <mergeCell ref="A46:D46"/>
    <mergeCell ref="E46:F46"/>
    <mergeCell ref="E38:F38"/>
    <mergeCell ref="A39:D39"/>
    <mergeCell ref="E39:F39"/>
    <mergeCell ref="A35:D3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48:D48"/>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zoomScale="80" zoomScaleNormal="80" workbookViewId="0">
      <selection activeCell="I54" sqref="I54"/>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
        <v>495</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I_000-56-1-07.10-0215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бурильно-крановых машин (2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49" t="s">
        <v>201</v>
      </c>
      <c r="B18" s="149"/>
      <c r="C18" s="149"/>
      <c r="D18" s="149"/>
      <c r="E18" s="149"/>
      <c r="F18" s="149"/>
      <c r="G18" s="149"/>
      <c r="H18" s="149"/>
      <c r="I18" s="149"/>
      <c r="J18" s="149"/>
      <c r="K18" s="149"/>
      <c r="L18" s="149"/>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45778</v>
      </c>
      <c r="D39" s="37">
        <v>45838</v>
      </c>
      <c r="E39" s="37">
        <v>45778</v>
      </c>
      <c r="F39" s="37">
        <v>45838</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504</v>
      </c>
      <c r="D42" s="37" t="s">
        <v>504</v>
      </c>
      <c r="E42" s="37" t="s">
        <v>504</v>
      </c>
      <c r="F42" s="37" t="s">
        <v>504</v>
      </c>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51" customHeight="1" x14ac:dyDescent="0.25">
      <c r="A52" s="2" t="s">
        <v>267</v>
      </c>
      <c r="B52" s="2" t="s">
        <v>268</v>
      </c>
      <c r="C52" s="37" t="s">
        <v>506</v>
      </c>
      <c r="D52" s="37" t="s">
        <v>506</v>
      </c>
      <c r="E52" s="37" t="s">
        <v>506</v>
      </c>
      <c r="F52" s="37" t="s">
        <v>506</v>
      </c>
      <c r="G52" s="2"/>
      <c r="H52" s="2"/>
      <c r="I52" s="151"/>
      <c r="J52" s="151"/>
      <c r="K52" s="151"/>
      <c r="L52" s="151"/>
    </row>
    <row r="53" spans="1:12" ht="32.1" customHeight="1" x14ac:dyDescent="0.25">
      <c r="A53" s="2" t="s">
        <v>269</v>
      </c>
      <c r="B53" s="2" t="s">
        <v>270</v>
      </c>
      <c r="C53" s="2"/>
      <c r="D53" s="2"/>
      <c r="E53" s="38"/>
      <c r="F53" s="38"/>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2019-04-12T05:45:57Z</dcterms:modified>
</cp:coreProperties>
</file>